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816"/>
  <workbookPr filterPrivacy="1" autoCompressPictures="0"/>
  <bookViews>
    <workbookView xWindow="0" yWindow="0" windowWidth="29480" windowHeight="17940"/>
  </bookViews>
  <sheets>
    <sheet name="Dismissal Tables" sheetId="24" r:id="rId1"/>
    <sheet name="Display" sheetId="22" r:id="rId2"/>
    <sheet name="Legend" sheetId="27" r:id="rId3"/>
    <sheet name="2013-2015" sheetId="19" r:id="rId4"/>
    <sheet name="2004-2013" sheetId="18" r:id="rId5"/>
    <sheet name="1995-2004" sheetId="14" r:id="rId6"/>
    <sheet name="1992-1995" sheetId="17" r:id="rId7"/>
    <sheet name="1980-1992" sheetId="8" r:id="rId8"/>
  </sheets>
  <definedNames>
    <definedName name="_xlnm._FilterDatabase" localSheetId="7" hidden="1">'1980-1992'!$A$1:$P$73</definedName>
    <definedName name="_xlnm._FilterDatabase" localSheetId="6" hidden="1">'1992-1995'!$A$1:$P$29</definedName>
    <definedName name="_xlnm._FilterDatabase" localSheetId="5" hidden="1">'1995-2004'!$A$1:$P$173</definedName>
    <definedName name="_xlnm._FilterDatabase" localSheetId="4" hidden="1">'2004-2013'!$A$1:$P$572</definedName>
    <definedName name="_xlnm._FilterDatabase" localSheetId="3" hidden="1">'2013-2015'!$A$1:$P$156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106" i="22" l="1"/>
  <c r="J74" i="22"/>
  <c r="J108" i="22"/>
  <c r="J65" i="22"/>
  <c r="D7" i="22"/>
  <c r="E7" i="22"/>
  <c r="F7" i="22"/>
  <c r="G7" i="22"/>
  <c r="H7" i="22"/>
  <c r="J7" i="22"/>
  <c r="J67" i="22"/>
  <c r="G18" i="22"/>
  <c r="J76" i="22"/>
  <c r="J47" i="22"/>
  <c r="J49" i="22"/>
  <c r="G19" i="22"/>
  <c r="D19" i="22"/>
  <c r="E19" i="22"/>
  <c r="F19" i="22"/>
  <c r="H19" i="22"/>
  <c r="J19" i="22"/>
  <c r="G17" i="22"/>
  <c r="D18" i="22"/>
  <c r="D17" i="22"/>
  <c r="E18" i="22"/>
  <c r="E17" i="22"/>
  <c r="F18" i="22"/>
  <c r="F17" i="22"/>
  <c r="H18" i="22"/>
  <c r="H17" i="22"/>
  <c r="J17" i="22"/>
  <c r="G56" i="22"/>
  <c r="D56" i="22"/>
  <c r="E56" i="22"/>
  <c r="F56" i="22"/>
  <c r="H56" i="22"/>
  <c r="J56" i="22"/>
  <c r="J57" i="22"/>
  <c r="H8" i="22"/>
  <c r="G38" i="24"/>
  <c r="G40" i="24"/>
  <c r="G37" i="24"/>
  <c r="G41" i="24"/>
  <c r="F39" i="24"/>
  <c r="G39" i="24"/>
  <c r="G29" i="24"/>
  <c r="G30" i="24"/>
  <c r="G31" i="24"/>
  <c r="G32" i="24"/>
  <c r="G34" i="24"/>
  <c r="G33" i="24"/>
  <c r="G35" i="24"/>
  <c r="G28" i="24"/>
  <c r="F17" i="24"/>
  <c r="G17" i="24"/>
  <c r="F18" i="24"/>
  <c r="G18" i="24"/>
  <c r="F19" i="24"/>
  <c r="G19" i="24"/>
  <c r="F20" i="24"/>
  <c r="G20" i="24"/>
  <c r="F21" i="24"/>
  <c r="G21" i="24"/>
  <c r="F22" i="24"/>
  <c r="G22" i="24"/>
  <c r="F23" i="24"/>
  <c r="G23" i="24"/>
  <c r="G16" i="24"/>
  <c r="F13" i="24"/>
  <c r="G13" i="24"/>
  <c r="G14" i="24"/>
  <c r="F9" i="24"/>
  <c r="G9" i="24"/>
  <c r="G10" i="24"/>
  <c r="F11" i="24"/>
  <c r="G11" i="24"/>
  <c r="F8" i="24"/>
  <c r="G8" i="24"/>
  <c r="E98" i="22"/>
  <c r="F98" i="22"/>
  <c r="G98" i="22"/>
  <c r="H98" i="22"/>
  <c r="D98" i="22"/>
  <c r="E54" i="22"/>
  <c r="F54" i="22"/>
  <c r="G54" i="22"/>
  <c r="H54" i="22"/>
  <c r="D54" i="22"/>
  <c r="E57" i="22"/>
  <c r="F57" i="22"/>
  <c r="G57" i="22"/>
  <c r="H57" i="22"/>
  <c r="D57" i="22"/>
  <c r="E36" i="22"/>
  <c r="F36" i="22"/>
  <c r="G36" i="22"/>
  <c r="H36" i="22"/>
  <c r="D36" i="22"/>
  <c r="G38" i="22"/>
  <c r="E38" i="22"/>
  <c r="D26" i="22"/>
  <c r="E26" i="22"/>
  <c r="F26" i="22"/>
  <c r="G26" i="22"/>
  <c r="H26" i="22"/>
  <c r="D27" i="22"/>
  <c r="E27" i="22"/>
  <c r="F27" i="22"/>
  <c r="G27" i="22"/>
  <c r="H27" i="22"/>
  <c r="E25" i="22"/>
  <c r="F25" i="22"/>
  <c r="G25" i="22"/>
  <c r="H25" i="22"/>
  <c r="D25" i="22"/>
  <c r="H9" i="22"/>
  <c r="G9" i="22"/>
  <c r="F9" i="22"/>
  <c r="E9" i="22"/>
  <c r="D9" i="22"/>
  <c r="G8" i="22"/>
  <c r="F8" i="22"/>
  <c r="E8" i="22"/>
  <c r="D8" i="22"/>
  <c r="M480" i="18"/>
</calcChain>
</file>

<file path=xl/comments1.xml><?xml version="1.0" encoding="utf-8"?>
<comments xmlns="http://schemas.openxmlformats.org/spreadsheetml/2006/main">
  <authors>
    <author>Author</author>
  </authors>
  <commentList>
    <comment ref="H18" authorId="0">
      <text>
        <r>
          <rPr>
            <b/>
            <sz val="9"/>
            <color indexed="81"/>
            <rFont val="Tahoma"/>
            <family val="2"/>
          </rPr>
          <t>Author:</t>
        </r>
        <r>
          <rPr>
            <sz val="9"/>
            <color indexed="81"/>
            <rFont val="Tahoma"/>
            <family val="2"/>
          </rPr>
          <t xml:space="preserve">
includes two partial motions to dismiss, see cases 74 and 76</t>
        </r>
      </text>
    </comment>
    <comment ref="G37" authorId="0">
      <text>
        <r>
          <rPr>
            <b/>
            <sz val="9"/>
            <color indexed="81"/>
            <rFont val="Tahoma"/>
            <family val="2"/>
          </rPr>
          <t>Author:</t>
        </r>
        <r>
          <rPr>
            <sz val="9"/>
            <color indexed="81"/>
            <rFont val="Tahoma"/>
            <family val="2"/>
          </rPr>
          <t xml:space="preserve">
some settlements are are reflected in some amounts</t>
        </r>
      </text>
    </comment>
    <comment ref="H39" authorId="0">
      <text>
        <r>
          <rPr>
            <b/>
            <sz val="9"/>
            <color indexed="81"/>
            <rFont val="Tahoma"/>
            <family val="2"/>
          </rPr>
          <t>Author:</t>
        </r>
        <r>
          <rPr>
            <sz val="9"/>
            <color indexed="81"/>
            <rFont val="Tahoma"/>
            <family val="2"/>
          </rPr>
          <t xml:space="preserve">
there are two settlements but there are no know amounts</t>
        </r>
      </text>
    </comment>
    <comment ref="F47" authorId="0">
      <text>
        <r>
          <rPr>
            <b/>
            <sz val="9"/>
            <color indexed="81"/>
            <rFont val="Tahoma"/>
            <family val="2"/>
          </rPr>
          <t>Author:</t>
        </r>
        <r>
          <rPr>
            <sz val="9"/>
            <color indexed="81"/>
            <rFont val="Tahoma"/>
            <family val="2"/>
          </rPr>
          <t xml:space="preserve">
excludes one holocaust settlement</t>
        </r>
      </text>
    </comment>
  </commentList>
</comments>
</file>

<file path=xl/sharedStrings.xml><?xml version="1.0" encoding="utf-8"?>
<sst xmlns="http://schemas.openxmlformats.org/spreadsheetml/2006/main" count="11398" uniqueCount="5755">
  <si>
    <t>Citation</t>
    <phoneticPr fontId="1" type="noConversion"/>
  </si>
  <si>
    <t>Opinion</t>
    <phoneticPr fontId="1" type="noConversion"/>
  </si>
  <si>
    <t>Docket number</t>
    <phoneticPr fontId="1" type="noConversion"/>
  </si>
  <si>
    <t>Damages</t>
    <phoneticPr fontId="1" type="noConversion"/>
  </si>
  <si>
    <t>Others</t>
    <phoneticPr fontId="1" type="noConversion"/>
  </si>
  <si>
    <t>Name</t>
    <phoneticPr fontId="1" type="noConversion"/>
  </si>
  <si>
    <t>Date</t>
    <phoneticPr fontId="1" type="noConversion"/>
  </si>
  <si>
    <t>Facts</t>
    <phoneticPr fontId="1" type="noConversion"/>
  </si>
  <si>
    <t>One former and three present Iranian nationals living in United States brought suit against government of Iran to recover money owed them for allegedly wrongful expropriation of their property in Iran. </t>
  </si>
  <si>
    <t>Nos. 82-4267, 82-4283, 82-4284 and 82-4288 to 82-4302</t>
  </si>
  <si>
    <t>Civ. No. 82-3395</t>
  </si>
  <si>
    <t>No. 83 Civ. 0817 (DNE)</t>
  </si>
  <si>
    <t>No. 83-1950</t>
  </si>
  <si>
    <t>No. 79 C 917</t>
  </si>
  <si>
    <t>Civ. A. Nos. B-81-800-CA, B-82-143-CA and B-82-709-CA</t>
  </si>
  <si>
    <t>Nos. 81-1870, 81-1871</t>
  </si>
  <si>
    <t>No. 83-2452</t>
  </si>
  <si>
    <t>No. 83 Civ. 8154 (DNE)</t>
  </si>
  <si>
    <t>No. 83-1997</t>
  </si>
  <si>
    <t>No. CIV-84-379C</t>
  </si>
  <si>
    <t>Civ. A. No. 84-0353</t>
  </si>
  <si>
    <t>Nos. 85 Civ. 4365 (RLC), 85 Civ. 4378 (RLC)</t>
  </si>
  <si>
    <t>Civ. No. 86-0737-R(CM)</t>
  </si>
  <si>
    <t>Nos. 333, 334, Dockets 86-7602, 86-7603</t>
  </si>
  <si>
    <t>No. C-87-2058 DLJ</t>
  </si>
  <si>
    <t>No. 86-2979</t>
  </si>
  <si>
    <t>No. C-87-2058-DLJ</t>
  </si>
  <si>
    <t>Civ. A. No. 88-0981</t>
  </si>
  <si>
    <t>No. 87-1372</t>
  </si>
  <si>
    <t>Nos. 86-2448, 86-15039</t>
  </si>
  <si>
    <t>Civ. A. No. H-86-2179</t>
  </si>
  <si>
    <t>Nos. 89-5051, 89-5052 and 89-5053</t>
  </si>
  <si>
    <t>Civ. A. No. 84-0353 AER</t>
  </si>
  <si>
    <t>No. 89-5481</t>
  </si>
  <si>
    <t>Civ. A. No. 90-1694 SSH</t>
  </si>
  <si>
    <t>No. 91 Civ. 3857 (WCC)</t>
  </si>
  <si>
    <t>No. 91 Civ. 1196 (KTD)</t>
  </si>
  <si>
    <t>Nos. 90-5239, 90-5241</t>
  </si>
  <si>
    <t>No. 91-5147</t>
  </si>
  <si>
    <t>No. 85-5773</t>
  </si>
  <si>
    <t>No. 91-2229</t>
  </si>
  <si>
    <t>Nos. 90-16107, 90-16159</t>
  </si>
  <si>
    <t>No. 91-15891</t>
  </si>
  <si>
    <t>Court affirmed the lower court's grant of defendant's motion to dismiss, finding that (1) ATS did not waive sovereign immunity as to claims for monetary damages; (2) it would be abuse of discretion to provide discretionary, nonmonetary relief against executive officials on basis of allegations of support of forces bearing arms against government of Nicaragua; (3) no relief was available for claim by Nicaraguan citizens and residents that actions of executive officials violated their Fourth and Fifth Amendment rights; (4) claim by members of Congress that they were deprived of their right to participate in decision to declare war presented nonjusticiable political questions; and (5) claims by Florida residents that operation of military training camps in Florida was nuisance would be dismissed for lack of pendant jurisdiction</t>
  </si>
  <si>
    <t>Judgment may be entered for plaintiff Dolly M.E. Filartiga in the amount of $5,175,000 and for plaintiff Joel Filartiga in the amount of $5,210,364, a total judgment of $10,385,364.</t>
  </si>
  <si>
    <t>Violation of?</t>
  </si>
  <si>
    <t>Lawyer Contact Information</t>
  </si>
  <si>
    <t>Y</t>
  </si>
  <si>
    <t>N</t>
  </si>
  <si>
    <t>Disposition</t>
  </si>
  <si>
    <t>Court denied defendant's motion for summary judgment or stay of proceeding since: (1) clause of employment contract did not deprive court of jurisdiction over wage claims; and (2) whether plaintiff filed wage claim in good faith and whether court had jurisdiction were questions of fact precluding summary judgment</t>
  </si>
  <si>
    <t>Defendant</t>
  </si>
  <si>
    <t>Grounds of Dismissal</t>
  </si>
  <si>
    <t>FNC</t>
  </si>
  <si>
    <t>NJPQ</t>
  </si>
  <si>
    <t>Court granted defendant's motion to dismiss, finding that: (1) complete diversity was lacking,; (2) even if certain alien parties could be characterized as “additional parties,” complete diversity would still be lacking as to those additional parties; (3) allegations of various constitutional violations did not invoke substantial federal question jurisdiction, absent allegation or evidence of state action; (4) civil rights statutes did not provide basis for federal question jurisdiction under the circumstances; and (5) circumstances were not so extraordinary as to permit exercise of federal jurisdiction under ATS.</t>
  </si>
  <si>
    <t>Court affirmed the dismissal of plaintiffs claims, finding that: (1) allegations that the Secretary of Defense had wrongfully occupied plaintiffs' Honduran property for use as training facility for Salvadoran soldiers did not present nonjusticiable political question; (2) nonetheless, injunctive relief was inappropriate, given factors that remedy would likely intrude into conduct of foreign affairs, continuing supervision by court would be necessary in Honduran territory, relief would call into question legality of Honduran officials' actions under their own law, and Honduran courts unquestionably had jurisdiction over such local property rights; (3) Tucker Act claim for the alleged taking could be maintained, but would have to be presented in the Claims Court; and (4) nature of action was not cognizable under the alien tort statute.</t>
  </si>
  <si>
    <t>IRS</t>
  </si>
  <si>
    <t>ASD</t>
  </si>
  <si>
    <t>SI, NJPQ</t>
  </si>
  <si>
    <t>SI</t>
  </si>
  <si>
    <t>LON, ASD</t>
  </si>
  <si>
    <t>Court granted defendant's motion to dismiss because: (1) violation of First Amendment right of free speech does not rise to level of universally recognized right and does not constitute law of nations for purposes of ATS jurisdiction; (2) act of state doctrine required dismissal of action of defndant for alleged acts by the former president while acting in official capacity as foreign head of state</t>
  </si>
  <si>
    <t>LON</t>
  </si>
  <si>
    <t>Court affirmed the district court's rejection of plaintiff's claim of a deprivation of his constitutional rights. Court further found no basis to impose liability under ATS because plaintiff failed to show a violation of a treaty.</t>
  </si>
  <si>
    <t>On defendant's motion to dismiss, the court held that it did not have subject matter jurisdiction under ATS and that the Resource Conservation and Recovery Act did not apply extraterritorially to give plaintiffs a cause of action against defendant. Specifically, the plaintiffs did not allege the violation of a treaty.</t>
  </si>
  <si>
    <t>LON, NJPQ, ASD</t>
  </si>
  <si>
    <t>Kiobel v. Royal Dutch Petroleum Co.</t>
  </si>
  <si>
    <t>133 S.Ct. 1659</t>
  </si>
  <si>
    <t>In re Terrorist Attacks on September 11, 2001</t>
  </si>
  <si>
    <t>714 F.3d 118</t>
  </si>
  <si>
    <t>714 F.3d 109</t>
  </si>
  <si>
    <t>714 F.3d 659</t>
  </si>
  <si>
    <t>Goldberg-Botvin v. Islamic Republic of Iran</t>
  </si>
  <si>
    <t>938 F.Supp.2d 1</t>
  </si>
  <si>
    <t>Jean-Charles v. Perlitz</t>
  </si>
  <si>
    <t>937 F.Supp.2d 276</t>
  </si>
  <si>
    <t>Manoharan v. Rajapaksa</t>
  </si>
  <si>
    <t>711 F.3d 178</t>
  </si>
  <si>
    <t>Tymoshenko v. Firtash</t>
  </si>
  <si>
    <t>2013 WL 1234943</t>
  </si>
  <si>
    <t>2013 WL 1234821</t>
  </si>
  <si>
    <t>Kafutwa v. Solicitor General</t>
  </si>
  <si>
    <t>2013 WL 950803</t>
  </si>
  <si>
    <t>Institute of Cetacean Research v. Sea Shepherd Conservation Soc.</t>
  </si>
  <si>
    <t>Yaodi Hu v. Communist Party of China</t>
  </si>
  <si>
    <t>2013 WL 634719</t>
  </si>
  <si>
    <t>Smith v. Rosati</t>
  </si>
  <si>
    <t>2013 WL 1500422</t>
  </si>
  <si>
    <t>Doe v. Neveleff</t>
  </si>
  <si>
    <t>2013 WL 489442</t>
  </si>
  <si>
    <t>Celikgogus v. Rumsfeld</t>
  </si>
  <si>
    <t>920 F.Supp.2d 53</t>
  </si>
  <si>
    <t>Garcia v. Sebelius</t>
  </si>
  <si>
    <t>919 F.Supp.2d 43</t>
  </si>
  <si>
    <t>Fotso v. Republic of Cameroon</t>
  </si>
  <si>
    <t>2013 WL 664158</t>
  </si>
  <si>
    <t>Linde v. Arab Bank, PLC</t>
  </si>
  <si>
    <t>706 F.3d 92</t>
  </si>
  <si>
    <t>2013 WL 193233</t>
  </si>
  <si>
    <t>Luna v. Laughlin</t>
  </si>
  <si>
    <t>2012 WL 6965115</t>
  </si>
  <si>
    <t>Best Medical Belgium, Inc. v. Kingdom of Belgium</t>
  </si>
  <si>
    <t>913 F.Supp.2d 230</t>
  </si>
  <si>
    <t>Hernandez v. Pugh</t>
  </si>
  <si>
    <t>2012 WL 6113617</t>
  </si>
  <si>
    <t>Bodoff v. Islamic Republic of Iran</t>
  </si>
  <si>
    <t>907 F.Supp.2d 93</t>
  </si>
  <si>
    <t>Ortega-Chavez v. U.S.</t>
  </si>
  <si>
    <t>2012 WL 5988844</t>
  </si>
  <si>
    <t>Garcia v. Chapman</t>
  </si>
  <si>
    <t>911 F.Supp.2d 1222</t>
  </si>
  <si>
    <t>Guzman-Martinez v. Corrections Corp. of America</t>
  </si>
  <si>
    <t>2012 WL 5907081</t>
  </si>
  <si>
    <t>Karboau v. City of Portland</t>
  </si>
  <si>
    <t>498 Fed.Appx. 747</t>
  </si>
  <si>
    <t>2012 WL 7160373</t>
  </si>
  <si>
    <t>Licci v. Lebanese Canadian Bank</t>
  </si>
  <si>
    <t>960 N.Y.S.2d 695</t>
  </si>
  <si>
    <t>Manolatos v. Dube-Gilley</t>
  </si>
  <si>
    <t>2012 WL 6778610</t>
  </si>
  <si>
    <t>Alexis v. Napolitano</t>
  </si>
  <si>
    <t>2012 WL 6097089</t>
  </si>
  <si>
    <t>Hammerstein v. Federal Republic of Germany</t>
  </si>
  <si>
    <t>488 Fed.Appx. 506</t>
  </si>
  <si>
    <t>Calvo-Saucedo v. Corrections Corp. of America</t>
  </si>
  <si>
    <t>2012 WL 5472053</t>
  </si>
  <si>
    <t>Vance v. Rumsfeld</t>
  </si>
  <si>
    <t>701 F.3d 193</t>
  </si>
  <si>
    <t>Diaz v. Grupo Mexico Inc.</t>
  </si>
  <si>
    <t>487 Fed.Appx. 366</t>
  </si>
  <si>
    <t>Yousuf v. Samantar</t>
  </si>
  <si>
    <t>699 F.3d 763</t>
  </si>
  <si>
    <t>Magnifico v. Villanueva</t>
  </si>
  <si>
    <t>2012 WL 5395026</t>
  </si>
  <si>
    <t>Habyarimana v. Kagame</t>
  </si>
  <si>
    <t>696 F.3d 1029</t>
  </si>
  <si>
    <t>PAE</t>
  </si>
  <si>
    <t>Court affirmed the dismissal of the complaint, finding that the presumption against extraterritoriality applies to claims under the ATS and that nothing in the statute rebuts that presumption.</t>
  </si>
  <si>
    <t>No. 10–1491</t>
  </si>
  <si>
    <t>Nos. 11–3294–cv(L), 11–3407–cv, 11–3490–cv, 11–3494–cv, 11–3495–cv, 11–3496–cv, 11–3500–cv, 11–3501–cv, 11–3502–cv, 11–3503–cv, 11–3505–cv, 11–3506–cv, 11–3507–cv, 11–3508–cv, 11–3509–cv, 11–3510–cv, 11–3511–cv, 12–949–cv, 12–1457–cv, 12–1458–cv, 12–1459–cv.</t>
  </si>
  <si>
    <t>LON, NNP</t>
  </si>
  <si>
    <t>Plaintiffs, families and estates of the victims of 9/11 terrorist attacks, individuals injured by the attacks, and various commercial entities that incurred damages and losses as a result of the attacks, filed suit against purported charities and entities for allegedly having provided support and resources to Osama Bin Laden and al Qaeda</t>
  </si>
  <si>
    <t>Plaintiffs, families and estates of the victims of 9/11 terrorist attacks, individuals injured by the attacks, and various commercial entities that incurred damages and losses as a result of the attacks, filed suit against purported charities, financial institutions, and other individuals for allegedly having provided support and resources to Osama Bin Laden and al Qaeda</t>
  </si>
  <si>
    <t>In an opinion that specifically addressed claims against two defendants (Saudi Joint Relief Committee and the Saudi Red Cresent Society), the court held that allegations were insufficent to establish jurisdiction pursuant to the noncommercial tort exception to the FSIA</t>
  </si>
  <si>
    <t>Plaintiffs, families and estates of the victims of 9/11 terrorist attacks, individuals injured by the attacks, and various commercial entities that incurred damages and losses as a result of the attacks, filed suit against  defendants for allegedly having provided support and resources to Osama Bin Laden and al Qaeda. This opinion addresses those  claims dismissed by the lower court for lack of personal jurisdiction against 37 defendants</t>
  </si>
  <si>
    <t>PJ</t>
  </si>
  <si>
    <t>No. 3:11–CV–614 (RNC)</t>
  </si>
  <si>
    <t>Since the common law head of state immunity survived enactment of the TVPA, the defendant, as president, is immune from plaintiffs' TVPA claims.</t>
  </si>
  <si>
    <t>No. 12–5087</t>
  </si>
  <si>
    <t>The former Ukranian prime minister and 50 individuals brought suit against defendants  , a group of American and foreign individuals and corporations, claiming that defendants had violated the ATS, RICO, 18 U.S.C. sections 1961-1968, and various state laws. Plaintiffs sought damages and a declaration that the Ukranian practice of detaining plaintiffs for prolonged periods violated international law</t>
  </si>
  <si>
    <t>No. 11–CV–2794 (KMW)</t>
  </si>
  <si>
    <t>Former Ukranian prime minister brings action on behalf of herself and other government officials for arbitrary detention and political persection, allegedly in violation of their human rights</t>
  </si>
  <si>
    <t>IPC</t>
  </si>
  <si>
    <t>IPC, NL</t>
  </si>
  <si>
    <t>Plaintiff alleged that he was tortured in Malawi for eight years and that government officlas contributed to the death of his wife</t>
  </si>
  <si>
    <t>Civil Action No. 13–147</t>
  </si>
  <si>
    <t>MTD/WP</t>
  </si>
  <si>
    <t>Plaintiffs, whalers, brought action against Washington-based conservation organization that had engaged in confrontations with whalers in the Southern Ocean, under ATS and Washington law. Plaintiffs alleged that defendants violated their right to free navigation at sea and piracy.</t>
  </si>
  <si>
    <t>Court dismissed the claims against the PRC on the basis of sovereign immunity and dismissed the remaining claims for lack of third-party standing to enforce the rights of others and for failing to state a claim to enforce his own rights under the ATS.</t>
  </si>
  <si>
    <t>No. 1:12–CV–1213</t>
  </si>
  <si>
    <t>Civil Action No. 9:10–CV–1502 (DNH/DEP)</t>
  </si>
  <si>
    <t>Plaintiff, a NY prison inmate, brought action against the Commissioner of the NY Department of Corrections and Community Supervision and several other employees, alleging the deprivation of his civil rights.</t>
  </si>
  <si>
    <t>Court granted defendant's motion for the entry of partial summary judgment except as it relates to the failure to intervene claim asserted against defendant Fraser and the retaliation claim interposed against defendant Goodman</t>
  </si>
  <si>
    <t>MSJ</t>
  </si>
  <si>
    <t>Plaintiffs, 8 femaile ICE detainees, claimed that they were sexually assaulted by an officer escorting them from their transport to the bus station or airport.</t>
  </si>
  <si>
    <t xml:space="preserve">Court granted corporate defendant's MTD because of plaintiffs' inadequately pled complaint and because plaintiffs failed to establish that the corporation was liable for the actions of its officers. </t>
  </si>
  <si>
    <t>No. A–11–CV–907–LY</t>
  </si>
  <si>
    <t>Court held that: (1) detainees were cleared as non-enemy combatants did not render invalid certification under Westfall Act by the attorney general; (2) detainees had failed to exhaust administrative remedies; and (3) defendants were entitled to qualified immunity</t>
  </si>
  <si>
    <t>Civil Nos. 06–1996 (RCL), 08–1677(RCL)</t>
  </si>
  <si>
    <t>FTEAR, SI</t>
  </si>
  <si>
    <t>Civil Action No. 11–527 (RBW)</t>
  </si>
  <si>
    <t>Court held that the lower court improperly attempted to place conditions on a vactur of void entry of default judgment</t>
  </si>
  <si>
    <t>Plaintiffs, victims or heirs to victims of non-consensual human medical experimentation program that the US conducted in Guatemala, brought action against various government officials and current director of international public health organization.</t>
  </si>
  <si>
    <t>Plaintiff brought action against Republic of Camroon for torture by a public official, false imprisonment, and breach of contract</t>
  </si>
  <si>
    <t>Court recommended that President Biya of Cameroon be dismissed as a defendant from the suit on grounds of sovereign immunity</t>
  </si>
  <si>
    <t>No. 6:12–cv–1415–TC</t>
  </si>
  <si>
    <t>Court held that (1) sanctions order was not subject to appeal under the collateral order doctrine and (2) bank was not entitled to writ of mandamus vacating district court's order</t>
  </si>
  <si>
    <t>Docket Nos. 10–4519–cv(L), 10–4524–cv(CON)</t>
  </si>
  <si>
    <t>Plainitffs, victims and families of victims of terrorist attacks committed in Israel. Plaintiffs sought monetary damages from Arab Bank alleging that the bank provided financial services and support to terrorists during this period</t>
  </si>
  <si>
    <t>Court granted plaintiff leave to proceed in forma pauperis and dismissed the complaint without prejudice to allow plaintiff to file an amended complaint</t>
  </si>
  <si>
    <t>Plaintiff alleged that he was arrested by the Malawi government because he was believed to be a rebel planning to overthrow the govnerment. He was taken to various detention camps and detained and tortured for 8 years</t>
  </si>
  <si>
    <t>MTD/P</t>
  </si>
  <si>
    <t>MSJ/P</t>
  </si>
  <si>
    <t>Plaintiff alleged that he was falsely accused of the theft of a cell phone and then put into solitary confinement after he was deprived of his due process rights when requested surveillance tapes were not produced</t>
  </si>
  <si>
    <t>Court determined that plaintiff had not asserted a claim which falls under the ATS and thus recommended that summary judgmnet be granted without prejudice</t>
  </si>
  <si>
    <t>Civil Action No. 5:11cv168–DCB–JMR</t>
  </si>
  <si>
    <t>Case No. 1:12–cv–471 (GBL/TRJ)</t>
  </si>
  <si>
    <t>Plaintiffs, a Virginia corporation and its Belgian subsidiary brought action against eh Kingdom of Belgium and individuals acting pursuant to the kingdom's judicial functions, alleging breach of contract, unlawful taking, conspiracy, and discrimination</t>
  </si>
  <si>
    <t>SI, LON</t>
  </si>
  <si>
    <t>Plaintiff presented a disjointed complaint alleging that his due process and equal protection rights were violated and that the prison authorities retaliated against him for exercising his rights under the constitution. He further claimed that the defendants engaged in a violation of the law of nations or a treaty of the U.S.</t>
  </si>
  <si>
    <t>Court dismissed the action and specifically plaintiff's ATS claim because he failed to provide any information about the factual or legal basis for his ATS claim. Indeed, plaintiff failed to identify a treaty of the US that applied and did not establish the basis for his claim that defenatn violated the law of nations.</t>
  </si>
  <si>
    <t>No. 4:12CV0923</t>
  </si>
  <si>
    <t xml:space="preserve">Plaintiffs, administrator of estate and family members of decedent killed in a bombing of a passenger bus in Israel, brought action against Iran and Iranian Ministry of Information and Security  </t>
  </si>
  <si>
    <t>Court held that: (1) it had jurisdiction under the state-sponsored terorrist exception to FSIA; (2) defendants were liable for wrongful death and intentional infliction of emotional stress; and (3) award of $300,000 in punitive damages was appropriate</t>
  </si>
  <si>
    <t>Civil Case No. 08–547</t>
  </si>
  <si>
    <t>Plaintiffs, victims of torture and arbitrary detention, brought action against Cuban citizen for conspiracy in violation of ATS and TVPA</t>
  </si>
  <si>
    <t>Case No. 12–21891–CIV</t>
  </si>
  <si>
    <t>Court held that: (1) plaintiffs stated a claim for conspiracy under ATS; (2) political question doctrine did not preclude court from hearing claims under the ATS and TVPA; (3) act of state doctrine did not bar court from hearing victims' claims. As such, defendant's moton to dismiss was denied</t>
  </si>
  <si>
    <t>Plaintiffs sought monetary damages, punitive damages, and declaratory judgment that the policies and practices concerning the housing and treatment of transgendered detainees in the center are inadequate, and unlawfully and unreasonably expose detainees to harm</t>
  </si>
  <si>
    <t>Court granted defendant's motion to dismiss but denied the motion to dismiss as to one defendnat for battery. However, all ATS claims were dismissed with prejudice because plaintiffs failed to state a claim against defendants which relief can be granted</t>
  </si>
  <si>
    <t>No. CV–11–02390–PHX–NVW</t>
  </si>
  <si>
    <t>NPRA</t>
  </si>
  <si>
    <t>Plaintiff, a federal detainee, filed pro se complaint against defendant under ATS for violations of Article 36 of Vienna Convention on Consular Relations</t>
  </si>
  <si>
    <t xml:space="preserve">Court affirmed the lower court's dismissal of plaintiff's complaint without leave to amend because complaint cannot be cured by amendment </t>
  </si>
  <si>
    <t>No. 11–35987</t>
  </si>
  <si>
    <t>Plaintiff alleged that defendants persecuted citizens of China for their exercise of free speech rights</t>
  </si>
  <si>
    <t>Court found that plaintiff's claims were against a clearly immune defendant and that plaintiff lacked standing to assert ht erights of other psersons allegedly oppressed by the Chinese government. Furthermore, plaintiff's own claims about the abridgement of his rights fail to state a claim against any defendant under the ATS</t>
  </si>
  <si>
    <t>No. 1:12–cv–1213</t>
  </si>
  <si>
    <t xml:space="preserve">Israeli residents injured or whose family members were killed in terrorist rocket attacks brought action against Lebanese bank for faciliating terrorist organization's acts </t>
  </si>
  <si>
    <t>Plaintiff, a federal inmate, filed a civil rights action alleging violations of his First, Fifth, and Sixth Amendment rights with respect to denial of grievance appeals and interference with his legal mail</t>
  </si>
  <si>
    <t>Court held recommended that plaintiff's complaint be dismissed for failure to state a claim upon with relief may be granted, this dismissal shold be considered a strike within the meaning of the Prison Litigation Reform Act, and the court certified that an in forma pauperis appeal will not be taken in good faith</t>
  </si>
  <si>
    <t>No. 2:12–cv–00216–JLH–JTK</t>
  </si>
  <si>
    <t>Plaintiff, a resident of Trinidad and Tobago, sought to challenge the basis fo his deportation under INA and ATS</t>
  </si>
  <si>
    <t>Court found that jurisdiction was wanting because the lawfuit against the defendants is against the US, which has not consented to be sued under the ATS</t>
  </si>
  <si>
    <t>Civil Action No. 12–1929</t>
  </si>
  <si>
    <t>Plaintiff filed suit against Germany in connection to the use of her parents' house from WWII until 1996 when she finally was able to gain ownership of the property</t>
  </si>
  <si>
    <t>Court affirmed the dismissal of plaintiff's complaint because Germany had soveriegn immunity and thus the court lacked subject-matter jurisdiction</t>
  </si>
  <si>
    <t>No. 11–3578–CV</t>
  </si>
  <si>
    <t>Plaintiff is a federal prisoner who suffered a seizure and filed suit against defendants, alleging that they were negligent in responding to his emergency</t>
  </si>
  <si>
    <t>Court dismissed plaintiff's suit and found that an appeal from this decision could not be taken in good faith. With regards to the ATS claim, the court found that plaintiff failed to allege that defendant violated the law of nations</t>
  </si>
  <si>
    <t>No. 4:12CV1128</t>
  </si>
  <si>
    <t>Plaintiffs alleged an extrajudicial killing claim  that was not the result of state action against defendant</t>
  </si>
  <si>
    <t>Court affirmed dismissal because there was insufficent evidence of an international norm prohibiting extrajudicial killings that are not the result of state action. Other claims were too vague</t>
  </si>
  <si>
    <t>No. 11–15848</t>
  </si>
  <si>
    <t xml:space="preserve">Natives of Somalia brought action , seeking to impose liability against and recover damages from former high-ranking government official for alleged acts of torture and human rights violations committed against them by government agents. </t>
  </si>
  <si>
    <t>Court held that the district court properly deferred to State Department's position that the defendant be denied head of state immunity and that the defendant was not entitled to foreign official immunity for jus cogens violations</t>
  </si>
  <si>
    <t>No. 11–1479</t>
  </si>
  <si>
    <t>Court found that plaintiffs sufficiently stated a claim against defendants under the TVPA, ATS, RICO, FLSA, and under Florida state and common law claims and granted plaintiff's motion for final default judgment</t>
  </si>
  <si>
    <t>No. 10–CV–80771</t>
  </si>
  <si>
    <t>Widows of former Presidents of Rwanda and Burundi, who were killed during their presidencies when surface-to-air missiles brought down aircraft carrying them over Rwandan capitol, brought action against current President of Rwanda.</t>
  </si>
  <si>
    <t>Court held that the current President of Rwanda was immune from suit under foreign head of state immuntiy</t>
  </si>
  <si>
    <t>Abecassis v. Wyatt</t>
  </si>
  <si>
    <t>902 F.Supp.2d 881</t>
  </si>
  <si>
    <t>Sikhs for Justice v. Nath</t>
  </si>
  <si>
    <t>893 F.Supp.2d 598</t>
  </si>
  <si>
    <t>Albino v. Baca</t>
  </si>
  <si>
    <t>697 F.3d 1023</t>
  </si>
  <si>
    <t>Baloco v. Drummond Co., Inc.</t>
  </si>
  <si>
    <t>2012 WL 4009432</t>
  </si>
  <si>
    <t>Schulze v. Ratley</t>
  </si>
  <si>
    <t>2012 WL 3964984</t>
  </si>
  <si>
    <t>2012 WL 3866495</t>
  </si>
  <si>
    <t>Devi v. Rajapaksa</t>
  </si>
  <si>
    <t>2012 WL 3730617</t>
  </si>
  <si>
    <t>Weisskopf v. United Jewish Appeal-Federation of Jewish Philanthropies of New York, Inc.</t>
  </si>
  <si>
    <t>889 F.Supp.2d 912</t>
  </si>
  <si>
    <t>Abelesz v. OTP Bank</t>
  </si>
  <si>
    <t>Abelesz v. Erste Group Bank AG</t>
  </si>
  <si>
    <t>692 F.3d 638</t>
  </si>
  <si>
    <t>695 F.3d 655</t>
  </si>
  <si>
    <t>Han Kim v. Democratic People's Republic of Korea</t>
  </si>
  <si>
    <t>2012 WL 3696385</t>
  </si>
  <si>
    <t>Tawfik v. al-Sabah</t>
  </si>
  <si>
    <t>2012 WL 3542209</t>
  </si>
  <si>
    <t>Doe v. Ejercito De Liberacion Nacional</t>
  </si>
  <si>
    <t>2012 WL 10713165</t>
  </si>
  <si>
    <t xml:space="preserve"> Velez v. Sanchez</t>
  </si>
  <si>
    <t>693 F.3d 308</t>
  </si>
  <si>
    <t xml:space="preserve"> Cruz-Salazar v. Pugh</t>
  </si>
  <si>
    <t>2012 WL 3112406</t>
  </si>
  <si>
    <t>Marte v. Pugh</t>
  </si>
  <si>
    <t>2012 WL 3075894</t>
  </si>
  <si>
    <t>Oveissi v. Islamic Republic of Iran</t>
  </si>
  <si>
    <t>879 F.Supp.2d 44</t>
  </si>
  <si>
    <t>2012 WL 2873835</t>
  </si>
  <si>
    <t>Graziani v. Pugh</t>
  </si>
  <si>
    <t>2012 WL 2711501</t>
  </si>
  <si>
    <t>Giraldo v. Drummond Co., Inc.</t>
  </si>
  <si>
    <t>2012 WL 2358306</t>
  </si>
  <si>
    <t>Licea v. Curacao Drydock Co., Inc.</t>
  </si>
  <si>
    <t>870 F.Supp.2d 1360</t>
  </si>
  <si>
    <t>Tobar v. U.S.</t>
  </si>
  <si>
    <t>2012 WL 2190766</t>
  </si>
  <si>
    <t>867 F.Supp.2d 125</t>
  </si>
  <si>
    <t>Doe v. Rumsfeld</t>
  </si>
  <si>
    <t>683 F.3d 390</t>
  </si>
  <si>
    <t xml:space="preserve"> U.S. v. Dire</t>
  </si>
  <si>
    <t>680 F.3d 446</t>
  </si>
  <si>
    <t>Aranda-Tercero v. Comisario</t>
  </si>
  <si>
    <t>484 Fed.Appx. 210</t>
  </si>
  <si>
    <t>Wultz v. Islamic Republic of Iran</t>
  </si>
  <si>
    <t>864 F.Supp.2d 24</t>
  </si>
  <si>
    <t>Al Shimari v. CACI Intern., Inc.</t>
  </si>
  <si>
    <t>679 F.3d 205</t>
  </si>
  <si>
    <t>Padilla v. Yoo</t>
  </si>
  <si>
    <t>678 F.3d 748</t>
  </si>
  <si>
    <t>Thompson v. Nelson</t>
  </si>
  <si>
    <t>2012 WL 1413454</t>
  </si>
  <si>
    <t>Fain v. Islamic Republic of Iran</t>
  </si>
  <si>
    <t>856 F.Supp.2d 109,</t>
  </si>
  <si>
    <t>Mohamad v. Palestinian Authority</t>
  </si>
  <si>
    <t>132 S.Ct. 1702</t>
  </si>
  <si>
    <t>S.K. Innovation, Inc. v. Finpol</t>
  </si>
  <si>
    <t>854 F.Supp.2d 99</t>
  </si>
  <si>
    <t>Survivors who had been injured, and relatives of those who had been killed in suicide bombings in Israel brought actions against companies and individuals involved in oil and gas business, alleging that defendants purchased oil from Iraq and made payments that violated United Nations “Oil for Food” program</t>
  </si>
  <si>
    <t>Court held that: (1) material fact dispute existed as to whether survivors were on inquiry notice that defendans had made illegal oil payments in Iraq; (2) there was no evidence that plaintiffs' inability to acquire essential facts underlying claims resulted from failure to exercise reasonable diligence; and (3) twelve plaintiffs who were not listed in caption of original complaint were parties to that complaint</t>
  </si>
  <si>
    <t>Civil Action No. H–09–3884</t>
  </si>
  <si>
    <t>Court held that: (1) group was not entitled to jurisdictional discovery as to Indian politician; (2) entry of default was not warranted on group's ATS and TVPA claims against political party; (3) political party could not be liable under TVPA; (4) stay was warranted of indivdiuals' ATS claims against political party; (5) limited jurisidictional discovery was warranted on political party's motion to dismiss human rights advocacy group's claims; and (6) motion to amend complaint was premature</t>
  </si>
  <si>
    <t>No. 10 Civ. 2940</t>
  </si>
  <si>
    <t>Human rights advocacy group and individuals brought action against Indian politician and political party for unlawful attacks in India that resulted in injury, death and destruction of homes, businesses and temples.</t>
  </si>
  <si>
    <t>Plaintiffs brought suit for the murder of their parents, who were murdered in Colombia by paramilitaries acting as agents of, or aided and abetted by defendants</t>
  </si>
  <si>
    <t>ER</t>
  </si>
  <si>
    <t>No. 7:09–CV–00557–RDP</t>
  </si>
  <si>
    <t>The plaintiffs raise various claims under the Alien Tort Claims Act, allegations of discrimination and retaliation, Eighth Amendment claims of failure to protect, violations of conditions of confinement, including deprivation of nutritious food, exposure to second-hand smoke, excessive force, and violations of due process in disciplinary hearings.</t>
  </si>
  <si>
    <t>C/A No. 6:11–941–JFA–KFM</t>
  </si>
  <si>
    <t xml:space="preserve">Plaintiff Vathsala Devi brings this action against President Mahinda Rajapaksa, the sitting president of the Democratic Socialist Republic of Sri Lanka, for the execution of her husband by Sri Lankan armed forces </t>
  </si>
  <si>
    <t>Court held that the defendant was immune from suit in light of the U.S. government's suggest of immunity</t>
  </si>
  <si>
    <t>No. 11 Civ. 6634(NRB)</t>
  </si>
  <si>
    <t>Plaintiffs allege that defendant is liable for extrajudicial killing; attempted extrajudicial killing; torture; cruel, inhuman, and degrading treatment or punishment; arbitrary detention; crimes against humanity; and war crimes committed during his tenure as First Vice President and Minister of Defense of Somalia's central government from January 1980 to December 1986 and as Prime Minister from January 1987 to September 1990.</t>
  </si>
  <si>
    <t>Court entered total judgment of $21 million, consisting of $1 million in compensatory damages and $2 million in punitive damages for the three individual plaintiffs and four represented estates</t>
  </si>
  <si>
    <t>Judgment of $21 million, consisting of $1 million in compensatory damages and $2 million in punitive damages for the three individual plaintiffs and four represented estates</t>
  </si>
  <si>
    <t>No. 1:04cv1360 (LMB/JFA)</t>
  </si>
  <si>
    <t>Plaintiff brought action against non-profit organization and oil companies, that allegedly provided monetary support to Israel</t>
  </si>
  <si>
    <t>Court held that: (1) it lacked personal jurisdiction over NY-based non-profit organization; (2) plaintiff lacked standing to bring action under ATS; (3) plaintiff failed to state a claim under ATS; (4) oil companies could not be liable under TVPA; (5) plaintiff failed to state a claim under TVPA; and (6) amendment to complaint would be futile</t>
  </si>
  <si>
    <t>Civil Action No. H–12–130</t>
  </si>
  <si>
    <t>Hungarian Jews who were victims of Holocaust, and their next of kin, brought action against privately owned Hungarian banks arising from purported wealth expropriation scheme involving withholding of assets and funds from plaintiffs</t>
  </si>
  <si>
    <t>Court held that: (1) it lacked pendent appellate jurisdiction; (2) denial of banks' MTD on political question grounds was no a collaterally appealable order; (3) order denying banks' MTD for lack of personal jurisdiction was no effectively reviewable; (4) banks had a clear right to dismissal for lack of personal jurisdiction; (5) extraordinary circumstances rendered mandamus appropriate; (6) banks lacked continuous and systemic contacts that would render them essentially at home in US</t>
  </si>
  <si>
    <t>Nos. 11–2353, 11–2386, 11–2875, 11–3247, 11–3249</t>
  </si>
  <si>
    <t>Holocaust survivors and heirs of other Holocaust victims filed suit against several banks, alleging that banks participated in scheme to expropriate property from Hungarian Jews during the Holocaust.</t>
  </si>
  <si>
    <t>Court held that: (1) denial of MTD on political questions grounds was not an immediately appealable collateral order; (2) pendent appellate jurisdiction was not warranted; (3) banks failed to show clear and indisputable right to issance of writ of mandamus</t>
  </si>
  <si>
    <t>Nos. 11–2940, 11–2946</t>
  </si>
  <si>
    <t>No. 11 Civ. 6455(ALC)(JCF)</t>
  </si>
  <si>
    <t>Plaintiff brougth suit after he was kidnapped and tortured by defendants while he was in Colombia</t>
  </si>
  <si>
    <t>No. 10–CV–21517.</t>
  </si>
  <si>
    <t>Alien brought action against her stepsister and stepsister's relatives, alleging that alien was trafficked from Ecuador and forced to work in stepsister's home</t>
  </si>
  <si>
    <t>Docket No. 11–90–cv</t>
  </si>
  <si>
    <t>LON, IPC</t>
  </si>
  <si>
    <t xml:space="preserve">Court dismissed plaintiff's complaint for not filing adequate complaint and failing to state causes of action </t>
  </si>
  <si>
    <t>No. 4:12 CV 0917</t>
  </si>
  <si>
    <t>No. 4:12 CV 0922</t>
  </si>
  <si>
    <t>NL, LON</t>
  </si>
  <si>
    <t>No. CV 11–02390–PHX–NVW</t>
  </si>
  <si>
    <t>Plaintiff filed suit claiming cruel and unusual punishment, medical malpractice and negligence and ATS for his treatment following a shoulder injury as an inmate</t>
  </si>
  <si>
    <t>Court dismissed plaintiff's ATS and Bivens claims</t>
  </si>
  <si>
    <t>No. 4:12 CV 647</t>
  </si>
  <si>
    <t>Plaintiff brought suit, alleging that defendants should be held liable on theories of aiding and abetting, conspiracy, and/or agency for commiting violations of the law of nations</t>
  </si>
  <si>
    <t>Court held that there was no specific personal jurisdiction or general personal jurisdiction for a defendant</t>
  </si>
  <si>
    <t>No.: 2:09–CV–1041–RDP</t>
  </si>
  <si>
    <t>Government contractor who was subjected to military detention in Iraq brought action for violation of his due process rights</t>
  </si>
  <si>
    <t>Court held that contractor did not have implied cause of action under  Bivens for alleged vioaltions of his substantive due process rights</t>
  </si>
  <si>
    <t>No. 11–5209</t>
  </si>
  <si>
    <t>Class of victims of, or legal heirs to victims of, non–consensual human medical experimentation program that United States government conducted in Guatemala in 1940s and 1950s brought action against various current government officials and current director of international public health organization, seeking redress for injuries stemming from program</t>
  </si>
  <si>
    <t>Court held that: (1) class failed to rebut certification under FELRTCA; (2) claims against government officials were barred under FTCA's foreign country exception; (3) government officials were not personally involved in any violations of class members' Fifth and Eighth Amendment rights; (4) factors weighed in favor of vacating director's default; (5) director was entitled to statutory immunity under IOIA</t>
  </si>
  <si>
    <t>Court held that appeal was frivolous and warranted dismissal. ATS claims were not tort committed in violation of the law of nations</t>
  </si>
  <si>
    <t>Roque Aranda–Tercero, a citizen of Mexico, filed a pro se complaint against Defendants, all of whom are citizens of Mexico, asserting federal subject matter jurisdiction under the Alien Tort Claims Act (“ATCA”) and the Torture Victim Protection Act (“TVPA”)</t>
  </si>
  <si>
    <t>No. 12–2034</t>
  </si>
  <si>
    <t>Iraqis who had been detained at prison in Iraq and elsewhere filed lawsuits against government contractors hired to provide civilian employees to assist the military in communicating with and interrogating detainees, alleging that the contractors and certain of their employees were liable in common law tort and under the Alien Tort Statute (ATS) for torturing and abusing them during their incarceration.</t>
  </si>
  <si>
    <t>Court held that denying contractors' MTD on claims of law-of-war defense, Saleh preemption, or Mangold immunity were not subject to interlocutory appeal under collateral order doctrine</t>
  </si>
  <si>
    <t>Nos. 09–1335, 10–1891, 10–1921</t>
  </si>
  <si>
    <t>American citizen detained as an enemy combatant and his mother brought action against Department of Justice (DOJ) attorney, alleging that the detainee was held incommunicado in military detention, subjected to coercive interrogation techniques and detained under harsh conditions of confinement, all in violation of his constitutional and statutory rights.</t>
  </si>
  <si>
    <t>Court held that only a natural person is an individual who can be held liable under TVPA</t>
  </si>
  <si>
    <t>NNP</t>
  </si>
  <si>
    <t>No. 11–88</t>
  </si>
  <si>
    <t>Court held that: (1) defendants were foreign state within meaning of FSIA; (2) commercial activities exception to FSIA did not apply; (3) expropriation exception to FSIA did not apply; (4) court could not exercise either general or specific personal jurisdiction over defendants</t>
  </si>
  <si>
    <t>Civil Action No. 10–138 (JEB)</t>
  </si>
  <si>
    <t>SI, PJ</t>
  </si>
  <si>
    <t>Gordon v. City of New York Police Dept. 84th Precinct</t>
  </si>
  <si>
    <t>2012 WL 1067964</t>
  </si>
  <si>
    <t>Ajaj v. Federal Bureau of Prisons</t>
  </si>
  <si>
    <t>2012 WL 1020487</t>
  </si>
  <si>
    <t>Rodriguez v. Mahony</t>
  </si>
  <si>
    <t>2012 WL 1057428</t>
  </si>
  <si>
    <t>860 F.Supp.2d 1216</t>
  </si>
  <si>
    <t>Bigio v. Coca-Cola Co.</t>
  </si>
  <si>
    <t>675 F.3d 163</t>
  </si>
  <si>
    <t>Ajami v. Beebe</t>
  </si>
  <si>
    <t>2012 WL 870853</t>
  </si>
  <si>
    <t>Prince Hotel, S.A. v. Blake Marine Group</t>
  </si>
  <si>
    <t>858 F.Supp.2d 1287</t>
  </si>
  <si>
    <t>Licci ex rel. Licci v. Lebanese Canadian Bank, SAL</t>
  </si>
  <si>
    <t>673 F.3d 50</t>
  </si>
  <si>
    <t>845 F.Supp.2d 260</t>
  </si>
  <si>
    <t>McKesson Corp. v. Islamic Republic of Iran</t>
  </si>
  <si>
    <t>672 F.3d 1066</t>
  </si>
  <si>
    <t>Al-Zahrani v. Rodriguez</t>
  </si>
  <si>
    <t>669 F.3d 315</t>
  </si>
  <si>
    <t>Devi v. Silva</t>
  </si>
  <si>
    <t>861 F.Supp.2d 135</t>
  </si>
  <si>
    <t>Mwani v. U.S.</t>
  </si>
  <si>
    <t>2012 WL 78237</t>
  </si>
  <si>
    <t>Al Janko v. Gates</t>
  </si>
  <si>
    <t>831 F.Supp.2d 272</t>
  </si>
  <si>
    <t>Larsen v. Hyatt Intern. Corp.</t>
  </si>
  <si>
    <t>2011 WL 6937366</t>
  </si>
  <si>
    <t>Hamad v. Gates</t>
  </si>
  <si>
    <t>2011 WL 6130413,</t>
  </si>
  <si>
    <t>Dacer v. Estrada</t>
  </si>
  <si>
    <t>2011 WL 6099381</t>
  </si>
  <si>
    <t>838 F.Supp.2d 1108</t>
  </si>
  <si>
    <t>Owens v. Republic of Sudan</t>
  </si>
  <si>
    <t>826 F.Supp.2d 128</t>
  </si>
  <si>
    <t>Trevino v. Schroeder</t>
  </si>
  <si>
    <t>2011 WL 5975240</t>
  </si>
  <si>
    <t>Singh v. M/S Crompton Greaves Ltd.</t>
  </si>
  <si>
    <t>2011 WL 5833969</t>
  </si>
  <si>
    <t>Machie v. Nguyen</t>
  </si>
  <si>
    <t>824 F.Supp.2d 146</t>
  </si>
  <si>
    <t xml:space="preserve"> Ivanovic v. Overseas Management Co.</t>
  </si>
  <si>
    <t>2011 WL 5508824</t>
  </si>
  <si>
    <t>Doe v. Bin Laden</t>
  </si>
  <si>
    <t>663 F.3d 64</t>
  </si>
  <si>
    <t>Ditullio v. Boehm</t>
  </si>
  <si>
    <t>662 F.3d 1091</t>
  </si>
  <si>
    <t>Gomez v. Dole Food Co.</t>
  </si>
  <si>
    <t>2011 WL 5085007</t>
  </si>
  <si>
    <t>Sarei v. Rio Tinto, PLC</t>
  </si>
  <si>
    <t>671 F.3d 736</t>
  </si>
  <si>
    <t>Orkin v. Swiss Confederation</t>
  </si>
  <si>
    <t>444 Fed.Appx. 469</t>
  </si>
  <si>
    <t>Al-Quraishi v. L-3 Services, Inc.</t>
  </si>
  <si>
    <t>657 F.3d 201</t>
  </si>
  <si>
    <t>658 F.3d 413</t>
  </si>
  <si>
    <t>Aziz v. Alcolac, Inc.</t>
  </si>
  <si>
    <t>658 F.3d 388</t>
  </si>
  <si>
    <t>2011 WL 4014353</t>
  </si>
  <si>
    <t>808 F.Supp.2d 247</t>
  </si>
  <si>
    <t>Mamani v. Berzain</t>
  </si>
  <si>
    <t>654 F.3d 1148</t>
  </si>
  <si>
    <t>Taylor v. Islamic Republic of Iran</t>
  </si>
  <si>
    <t>811 F.Supp.2d 1</t>
  </si>
  <si>
    <t>Mohamed v. Holder</t>
  </si>
  <si>
    <t>2011 WL 3820711</t>
  </si>
  <si>
    <t>Genocide Victims of Krajina v. L-3 Services, Inc.</t>
  </si>
  <si>
    <t>804 F.Supp.2d 814</t>
  </si>
  <si>
    <t>Estate of Doe v. Islamic Republic of Iran</t>
  </si>
  <si>
    <t>808 F.Supp.2d 1</t>
  </si>
  <si>
    <t>Wassouf v. U.S. Dept. of Homeland Sec.</t>
  </si>
  <si>
    <t>2011 WL 3654393</t>
  </si>
  <si>
    <t>Plaintiff brought suit lleging that the defendants deprived him of the right to consular access granted under Article 36(1)(b) of the VCCR</t>
  </si>
  <si>
    <t>Court dismissed plaintiff's complaint, finding that the ATS claim did not pertain to a tort that has attained the status of a binding customary norm</t>
  </si>
  <si>
    <t>No. 10–CV–3706 (CBA)(LB)</t>
  </si>
  <si>
    <t>Plaintiff brought claims against defendant relating to unlawful disciplinary actions and to FTCA</t>
  </si>
  <si>
    <t xml:space="preserve">Court rejected defendant's claims that ATS claims were barred by the 10-year SOL. </t>
  </si>
  <si>
    <t>No. CV 10–02902–JST (JEMx)</t>
  </si>
  <si>
    <t>Whalers brought action against Washington-based conservation organization, which engaged in frequent confrontations with whalers in Southern Ocean, under alien tort statute (ATS) and Washington law, alleging a violation of their right to free navigation at sea and piracy</t>
  </si>
  <si>
    <t>Court held that: (1) alleged conduct did not violate international norms prohibiting privacy; (2) whalers were likley to succeed on merits of their claim that organization violated COLREGS; (3) whalers failed to establish irreparable harm; (4) public interest weighed against issuing a preliminary injunction; (5) organization was likely to prevail on its unclean hands defense</t>
  </si>
  <si>
    <t>Case No. C11–2043RAJ</t>
  </si>
  <si>
    <t>Docket No. 10–3607–cv</t>
  </si>
  <si>
    <t>Court granted defendant's MTD</t>
  </si>
  <si>
    <t>No. 2:11–cv–824</t>
  </si>
  <si>
    <t>Plaintiff filed his Complaint in this Court against Defendants Beebe and Black, alleging that Defendants “improperly induced consent for the adoption of a child in violation of applicable international legal instruments on adoption</t>
  </si>
  <si>
    <t>FL</t>
  </si>
  <si>
    <t>Docket No. 10–1306–cv</t>
  </si>
  <si>
    <t>Israeli residents who were injured or whose family members were killed in series of terrorist rocket attacks on civilians in Israel brought action against Lebanese bank, which allegedly facilitated terrorist organization's acts by using correspondent banking account at New York bank to effectuate wire transfers on behalf of terrorist organization totaling several million dollars.</t>
  </si>
  <si>
    <t>Court held that: (1) it would ceritfy to NY high court question of whether foreign bank's maintenance of correspondent bank account and use of that account to effect wire transfers constituted transaction of business for PJ in NY; (2) it would certify to NY high court question of whether Israeli residents' claims arose from bank's transaction of business in NY</t>
  </si>
  <si>
    <t>INC</t>
  </si>
  <si>
    <t>Civil Action No. 11–235 (CKK)</t>
  </si>
  <si>
    <t xml:space="preserve">American corporation filed action alleging that Islamic Republic of Iran had expropriated corporation's equity interest in Iranian dairy and illegally withheld dividends. </t>
  </si>
  <si>
    <t>Survivors of detainees who died at Guantanamo Bay Naval Base sued the United States and a host of government officials, asserting that the detainees had been subjected to physical and psychological torture and abuse, inadequate medical treatment and withholding of necessary medication, and religious abuseasserting that the detainees had been subjected to physical and psychological torture and abuse, inadequate medical treatment and withholding of necessary medication, and religious abuse</t>
  </si>
  <si>
    <t>Court affirmed the dismissal of plaintiff's claims for lack of jurisdiction under Rule 12(b)(1)</t>
  </si>
  <si>
    <t>No. 10–5393</t>
  </si>
  <si>
    <t>ri Lankan nationals, on behalf of their deceased relatives, brought action against Deputy Permanent Representative of Sri Lanka to United Nations (UN), who served as commander in Sri Lankan Army, alleging that relatives were victims of torture and wrongful killing by Sri Lankan military</t>
  </si>
  <si>
    <t>Court granted defendant's MTD and dismissed plaintiff's complaint. Plaintiff's motion for reconsideration was denied</t>
  </si>
  <si>
    <t>No. 11 Civ. 6675 (JPO)</t>
  </si>
  <si>
    <t>IND</t>
  </si>
  <si>
    <t>IND, INC</t>
  </si>
  <si>
    <t>Court stayed the proceedings pending the resolution of Doe v. Exxon Mobil</t>
  </si>
  <si>
    <t>Civil Action No. 99–125 (JMF)</t>
  </si>
  <si>
    <t>STA, IND</t>
  </si>
  <si>
    <t>Court granted defendant's MTD because the court lacked subject-matter jurisdiction</t>
  </si>
  <si>
    <t>After plaintiff, a Syrian national who had been detained by U.S. military forces and held at the U.S. Naval Facility in Guantanamo Bay, Cuba, for more than seven years, he filed suit against defendants</t>
  </si>
  <si>
    <t>Civil No. 10–1702(RJL)</t>
  </si>
  <si>
    <t>Plaintiff injured himself while at Hyatt in Guam and filed suit against Hyatt International</t>
  </si>
  <si>
    <t>STA</t>
  </si>
  <si>
    <t>Court granted defendant's MTD because of sovereign  immunity</t>
  </si>
  <si>
    <t>No. C10–591 MJP</t>
  </si>
  <si>
    <t>Plaintiffs brought suit against seven individuals they believed were responsible for the torture and death of their father, Salvador Dacer, in the Philippines</t>
  </si>
  <si>
    <t>Court denied defendant's motion for summary judgment based on a failure to exhaust local remedies</t>
  </si>
  <si>
    <t>No. C 10–04165 WHA</t>
  </si>
  <si>
    <t>Prisoner sued United States, Bureau of Prisons (BOP), and prison officials, asserting Bivens claims and violations of various constitutional provisions and statutes</t>
  </si>
  <si>
    <t>Court denied plaintiff's motion for reconsideration because dismissal was appropriate</t>
  </si>
  <si>
    <t>Civil Action No. 08–cv–02006–RBJ–MJW</t>
  </si>
  <si>
    <t>Plaintiff alleges eight causes of action: (1) hate crime under Iowa Code 729A.2, (2) assault, (3) battery, (4) false imprisonment, (5) malicious prosecution, (6) abuse of process, (7) civil rights violations, and (8) conspiracy to violate Plaintiffs' civil rights.</t>
  </si>
  <si>
    <t>No. 11–CV–4015–DEO</t>
  </si>
  <si>
    <t>Former university student, who was native of Cameroon, brought pro se action against dean and professor at university, alleging discrimination and retaliation in violation of Title VI and Workforce Investment Act (WIA), as well as related common law causes of action.</t>
  </si>
  <si>
    <t>Court granted defendant's motion to dismiss because plaintiff failed to state a claim under TVPA</t>
  </si>
  <si>
    <t>IPC, LON</t>
  </si>
  <si>
    <t>Civil Action No. 11–552 (GK)</t>
  </si>
  <si>
    <t>Plaintiff sued a number of foreign companies, business associates, private security guards, and a civil law notary, alleging that they committed armed robbery, aggravated assault with a deadly weapon, terrorism, human rights violation, suspected illegal possession of guns, infliction of emotional distress, deceptive and unfair trade practices, torture, theft, defamation, and loss of residence.</t>
  </si>
  <si>
    <t>Court ordered defendant's motion for sanctions to be denied and also ordered plaintiff's motion for sanctions to be denied. Court recommended that district court grant defendant's MTD and dismiss complaint with prejudice</t>
  </si>
  <si>
    <t>No. 11–80726–Civ</t>
  </si>
  <si>
    <t>PJ, IPC</t>
  </si>
  <si>
    <t>INC, IND</t>
  </si>
  <si>
    <t>Plaintiff, who alleged she was one of the victims in a human trafficking conspiracy, brought action against perpetrator, who had pled guilty to conspiracy to engage in human trafficking</t>
  </si>
  <si>
    <t>Court held that punitive damages were available under TVPA but that civil remedy provision in TVPA did not apply retroactively</t>
  </si>
  <si>
    <t>No. 10–36012</t>
  </si>
  <si>
    <t>Plaintiffs brought suit against defendant for hiring the paramilitary groups that would eventually form the AUC to provide security and protection services to assist Dole in running its banana operations. AUC then murdered plaintiffs' decedents</t>
  </si>
  <si>
    <t>No. B228876</t>
  </si>
  <si>
    <t>Plaiintiffs brougth suit, against international mining group, alleging that they or their family members were victims of international law violations in connection with operation of copper mine in Papua New Guinea.</t>
  </si>
  <si>
    <t>Court held that: 91) prohibition of genocide was universal to give rise to ATS claim; (2) residents stated claim for genocide; (3) prohibition against war crimes was universal to give rise to ATS claim; (4) residents stated a war crimes claim; (5) alleged crimes against humanity did not give rise to ATS claim; (6) international norm prohibiting systemic racial discrimination did not give rise to ATS claim</t>
  </si>
  <si>
    <t>Nos. 02–56256, 02–56390, 09–56381</t>
  </si>
  <si>
    <t>Plaintiff filed suit, seeking the return of a van Gogh drawing his great-grandmother was allegedly forced to sell to a Swiss art collector, at a fraction of its fair value, to help fund her family's escape from Nazi Germany</t>
  </si>
  <si>
    <t>INC, STA</t>
  </si>
  <si>
    <t>Plaintiffs brought suit against government contractors, alleging that they were tortured by contractors' employees while they were being detained as suspected enemy combatants in the Abu Ghraib prison in Iraq</t>
  </si>
  <si>
    <t>Class action was brought against chemical manufacturer, Republic of Iraq, and others, alleging that manufacture sold thiodiglycol (TDG) to Iraqi government, which then used TDG to manufacture mustard gas to attack members of ethnic minority group.</t>
  </si>
  <si>
    <t>No. 10–1908.</t>
  </si>
  <si>
    <t>No. 09–1335</t>
  </si>
  <si>
    <t>No. 11–1414–cv</t>
  </si>
  <si>
    <t>Court granted plaintiff's applicaton to proceed in forma pauperis and dismissed the complaint for being frivolous</t>
  </si>
  <si>
    <t>Plaintiff alleged that the denial of social security benefits based on his removal amounts to torture</t>
  </si>
  <si>
    <t>Civil Action No. 11–1626</t>
  </si>
  <si>
    <t xml:space="preserve">In the underlying lawsuit, plaintiffs brought claims for war crimes, extrajudicial killings and crimines against humanity </t>
  </si>
  <si>
    <t>Court denied plaintiffs' motion to compel the testimony of a third-party, the former president of Colombia</t>
  </si>
  <si>
    <t>Case No. 1:10–mc–00764 (JDB)</t>
  </si>
  <si>
    <t>Relatives of victims killed during time of severe civil unrest in Bolivia brought action against that country's former president and former minister of defense, seeking compensatory and punitive damages</t>
  </si>
  <si>
    <t>Court reversed and remanded grant in part and denial in part of defendant's MTD. Court found that political question did not bar ATS but that plaintiffs failed to state claims against defendants under ATS</t>
  </si>
  <si>
    <t>Nos. 09–16246, 10–13071</t>
  </si>
  <si>
    <t>Plaintiff asserted a broad range of constitutional and statutory claims arising out of his alleged physical abuse by Kuwaiti authorities with the knowledge, approval and actual involvement of agents of the United States, and his inability to board a return flight to the United States from Kuwait because of his placement on a “No–Fly List” by American authorities.</t>
  </si>
  <si>
    <t>No. 1:11–cv–00050–(AJT/TRJ)</t>
  </si>
  <si>
    <t>Survivors of military invasion in Krajina region filed putative class action against private military contractor alleging it had participated in genocide and aided and abetted crimes against humanity by training Croatian Army and assisting it in attacking civilian ethnic Serbian population</t>
  </si>
  <si>
    <t>Court denied defendant's motion to dismiss or transfer venue</t>
  </si>
  <si>
    <t>No. 10 CV 5197</t>
  </si>
  <si>
    <t>Civil Action No. 08–540 (JDB)</t>
  </si>
  <si>
    <t>Plaintiff brought action against the Islamic Republic of Iran and its Ministry of Information and Security (MOIS), alleging that they directed and facilitated the bombings, by a terrorist group, of two U.S. Embassy facilities in Beirut, Lebanon.</t>
  </si>
  <si>
    <t>Court held that it had personal and subject matter jurisdiction, there was sufficient information to find that defendants provided material support and resources to the terrorist organization that carried out the attacks, choice of law pointed toward the laws of US forums</t>
  </si>
  <si>
    <t>Court grants plaintiff's motion to proceed in forma pauperis, denies the motion for appointment of counsel, and directs the plaintiff to show cause why this action should not be dismissed</t>
  </si>
  <si>
    <t>C.A. No. 11–10555–JLT</t>
  </si>
  <si>
    <t>Hernandez v. U.S.</t>
  </si>
  <si>
    <t>802 F.Supp.2d 834</t>
  </si>
  <si>
    <t>653 F.3d 591</t>
  </si>
  <si>
    <t>Jaso v. The Coca Cola Co.</t>
  </si>
  <si>
    <t>435 Fed.Appx. 346</t>
  </si>
  <si>
    <t xml:space="preserve"> Hammerstein v. Federal Republic of Germany</t>
  </si>
  <si>
    <t>2011 WL 9975796</t>
  </si>
  <si>
    <t>Giannopoulos v. Iberia Lineas Aereas de Espana, S.A.</t>
  </si>
  <si>
    <t>2011 WL 3166159</t>
  </si>
  <si>
    <t>Escarria-Montano v. U.S.</t>
  </si>
  <si>
    <t>797 F.Supp.2d 21</t>
  </si>
  <si>
    <t>643 F.3d 1013</t>
  </si>
  <si>
    <t>Doe v. Exxon Mobil Corp.</t>
  </si>
  <si>
    <t>654 F.3d 11</t>
  </si>
  <si>
    <t>Saleh v. U.S.</t>
  </si>
  <si>
    <t>2011 WL 2682728</t>
  </si>
  <si>
    <t>The Yisra'el Nation v. U.S.</t>
  </si>
  <si>
    <t>99 Fed.Cl. 711</t>
  </si>
  <si>
    <t>Prince Hotel, SA v. Blake Marine Group</t>
  </si>
  <si>
    <t>433 Fed.Appx. 706</t>
  </si>
  <si>
    <t>Ali v. Rumsfeld</t>
  </si>
  <si>
    <t>649 F.3d 762</t>
  </si>
  <si>
    <t>Barclays Capital Inc. v. Theflyonthewall.com, Inc.</t>
  </si>
  <si>
    <t>650 F.3d 876</t>
  </si>
  <si>
    <t>Keller v. Strauss</t>
  </si>
  <si>
    <t>2011 WL 2470631</t>
  </si>
  <si>
    <t xml:space="preserve"> Ali Shafi v. Palestinian Authority</t>
  </si>
  <si>
    <t>642 F.3d 1088</t>
  </si>
  <si>
    <t>2011 WL 2314783</t>
  </si>
  <si>
    <t>In re Chiquita Brands Intern., Inc. Alien Tort Statute and Shareholder Derivative Litigation</t>
  </si>
  <si>
    <t>792 F.Supp.2d 1301</t>
  </si>
  <si>
    <t>794 F.Supp.2d 1299</t>
  </si>
  <si>
    <t>Baloco ex rel. Tapia v. Drummond Co., Inc.</t>
  </si>
  <si>
    <t>640 F.3d 1338</t>
  </si>
  <si>
    <t>Haim v. Islamic Republic of Iran</t>
  </si>
  <si>
    <t>784 F.Supp.2d 1</t>
  </si>
  <si>
    <t>Bauman v. DaimlerChrysler Corp.</t>
  </si>
  <si>
    <t>644 F.3d 909</t>
  </si>
  <si>
    <t>Holocaust Victims of Bank Theft v. Magyar Nemzeti Bank</t>
  </si>
  <si>
    <t>807 F.Supp.2d 689</t>
  </si>
  <si>
    <t>Swarna v. Al-Awadi</t>
  </si>
  <si>
    <t>2011 WL 1873356</t>
  </si>
  <si>
    <t>Liu Bo Shan v. China Const. Bank Corp.</t>
  </si>
  <si>
    <t>421 Fed.Appx. 89</t>
  </si>
  <si>
    <t>783 F.Supp.2d 1217</t>
  </si>
  <si>
    <t>639 F.3d 1191</t>
  </si>
  <si>
    <t>Jerez v. Republic of Cuba</t>
  </si>
  <si>
    <t>777 F.Supp.2d 6</t>
  </si>
  <si>
    <t>M.C. v. Bianchi</t>
  </si>
  <si>
    <t>782 F.Supp.2d 127</t>
  </si>
  <si>
    <t>Ellul v. Congregation of Christian Bros.</t>
  </si>
  <si>
    <t>2011 WL 1085325</t>
  </si>
  <si>
    <t>Mohamad v. Rajoub</t>
  </si>
  <si>
    <t>634 F.3d 604</t>
  </si>
  <si>
    <t>Alperin v. Franciscan Order</t>
  </si>
  <si>
    <t>423 Fed.Appx. 678</t>
  </si>
  <si>
    <t>770 F.Supp.2d 612</t>
  </si>
  <si>
    <t xml:space="preserve"> Ajaj v. Federal Bureau of Prisons</t>
  </si>
  <si>
    <t>2011 WL 902440</t>
  </si>
  <si>
    <t>Sai v. Clinton</t>
  </si>
  <si>
    <t>778 F.Supp.2d 1</t>
  </si>
  <si>
    <t>2011 WL 2682803</t>
  </si>
  <si>
    <t>631 F.3d 1350</t>
  </si>
  <si>
    <t>2011 WL 2118731</t>
  </si>
  <si>
    <t>Representatives of 15-year old boy shot and killed by United States Border Patrol Agent while he was playing in the cement culvert separating the United States from Mexico brought action for the shooting</t>
  </si>
  <si>
    <t>Court granted defendant's motion to dismiss. Specifically, the ATS claim was dismissed because statute did not waive US's sovereign immunity</t>
  </si>
  <si>
    <t>No. EP–11–CV–027–DB</t>
  </si>
  <si>
    <t>Detainees, American citizens who were in Iraq to work for private Iraqi security firm, brought Bivens action against Secretary of Defense, United States and other federal defendants, alleging that they were subjected to cruel and degrading treatment methods during their respective periods of detention by unidentified agents of United States.</t>
  </si>
  <si>
    <t xml:space="preserve">Court affirmed the denial of defendant's motion to dismiss in part and reversed in part. </t>
  </si>
  <si>
    <t>Owner of copyrighted song brought action against soft drink manufacturer and its marketing company that had allegedly created a derivative composition that they used in a widespread advertising campaign, asserting claims for copyright infringement, contributory copyright infringement, violations of Racketeer Influenced and Corrupt Organizations Act (RICO) and the Lanham Act, unjust enrichment, civil conspiracy, and unfair competition.</t>
  </si>
  <si>
    <t>Court granted defendant's motion to dismiss because Germany was immune from suit under FSIA</t>
  </si>
  <si>
    <t>No. 09–CV–443 (ARR)(RLM)</t>
  </si>
  <si>
    <t>Plaintiff filed suit alleging breach of contract based on defendant's failure to pay compensation for delayed flight as required by the contract</t>
  </si>
  <si>
    <t>Court denied defendant's motion to dismiss</t>
  </si>
  <si>
    <t>No. 11 C 775</t>
  </si>
  <si>
    <t>Federal prisoner brought action against United States, seeking injunctive relief and monetary damages under the Torture Victim Protection Act (TVPA)</t>
  </si>
  <si>
    <t>Court granted defendant's motion to dismiss because prisoner failed to exhaust his administrative remedies under the TVPA</t>
  </si>
  <si>
    <t>FTEAR</t>
  </si>
  <si>
    <t>Civil Action No. 10–1389 (RWR)</t>
  </si>
  <si>
    <t xml:space="preserve">Liberian children filed action under Alien Tort Statute alleging that manufacturer and its officers had utilized hazardous child labor on rubber plantation in violation of customary international law. </t>
  </si>
  <si>
    <t>Court affirmed the grant of summary judgment for defendants on other grounds. Though corporate liability was possible under ATS, children did not show under Alien Tort Statute that corporate manufacturer and its officers had utilized hazardous child labor on rubber plantation in Liberia in violation of customary international law</t>
  </si>
  <si>
    <t xml:space="preserve">Court affirmed in part and reversed in part (and remanded) from plaintiff's appeal of lower court's grant of motion to dismiss. </t>
  </si>
  <si>
    <t>Nos. 09–7125, 09–7127, 09–7134, 09–7135</t>
  </si>
  <si>
    <t>Plaintiff was an inmate at United States Penitentiary, Administrative Maximum Prison in Florence, Colorado (“ADX”) and filed this lawsuit alleging violations of his constitutional rights while incarcerated there.</t>
  </si>
  <si>
    <t>Civil Action No. 09–cv–02563–PAB–KLM</t>
  </si>
  <si>
    <t>Court granted motion to dismiss for most defendants and denied in part motion to dismiss for 2 defendants. Plaintiff accepted dismissal of TVPA claim and ATS claim was dismissed because plaintiff failed to allege a tort in realtion to his confinement</t>
  </si>
  <si>
    <t>Pro se plaintiff, who claimed status of an independent state, brought action against United States, Kentucky, and a Kentucky county under Alien Tort Claims Act.</t>
  </si>
  <si>
    <t>No. 11–396 C</t>
  </si>
  <si>
    <t xml:space="preserve">STA, </t>
  </si>
  <si>
    <t>Court dismissed plaintiff's claims because court lacked subject-matter jurisdiction (Court of Federal Claims) and interest of justice did not warrant transfer to another court</t>
  </si>
  <si>
    <t xml:space="preserve">Hotel owner brought action to recover unpaid hotel charges incurred during relief work in Haiti. </t>
  </si>
  <si>
    <t xml:space="preserve">Court affirmed grant of motion to dismiss for lack of subject-matter jurisdiction </t>
  </si>
  <si>
    <t>No. 11–10267</t>
  </si>
  <si>
    <t xml:space="preserve">Afghan and Iraqi citizens captured and subsequently held in Afghanistan and Iraq, respectively, by United States military filed action, seeking damages and declaratory relief as result of their treatment while in United States custody. </t>
  </si>
  <si>
    <t>Nos. 07–5178, 07–5185, 07–5186, 07–5187</t>
  </si>
  <si>
    <t>Financial services firms brought action against Internet-based subscription news service, alleging “hot news” misappropriation and copyright infringement as to securities recommendations.</t>
  </si>
  <si>
    <t>Palestinian national and family brought action against Palestinian Authority (PA) and Palestine Liberation Organization (PLO), alleging that defendants violated law of nations by abducting and torturing national, and also asserted negligence claim under Israeli law.</t>
  </si>
  <si>
    <t>Court affirmed the grant of motion to dismiss because allegations of non-state torture were not recognized as violations of LON</t>
  </si>
  <si>
    <t>No. 10–7024</t>
  </si>
  <si>
    <t>No. 10 Civ. 5298</t>
  </si>
  <si>
    <t xml:space="preserve">Estates, survivors, and heirs of United States citizens who were kidnapped, held hostage, and murdered by terrorists brought action against banana producer for claims arising when producer made payments to Colombian terrorist organization in exchange for protection of its workers, and provided the terrorist organization with weapons, ammunition, and other supplies. </t>
  </si>
  <si>
    <t>Case No. 08–01916–MD</t>
  </si>
  <si>
    <t xml:space="preserve">Cuban nationals who had been abducted from Cuba, trafficked to Curacao, and forced into servitude for a period of 15 years, before finally escaping to United States, filed suit against their Curacao employer </t>
  </si>
  <si>
    <t>Court granted defendant's motion to dismiss based on lack of jurisdiction and sovereign immunity</t>
  </si>
  <si>
    <t>Case No. 06–22128–CIV</t>
  </si>
  <si>
    <t xml:space="preserve">Children of former union leaders who were murdered in Colombia sued corporation and its subsidiary which managed its mining operations, and two employees alleging that entities and employees hired paramilitaries from United Self-Defense Forces of Colombia (AUC) to assassinate their fathers, in violation of Alien Tort Statute (ATS), Torture Victim Protection Act (TVPA), and wrongful death laws of Colombia. </t>
  </si>
  <si>
    <t>Court reversed and remanded lower court's grant of motion to dismiss because plaintiffs had standing and pled cause of action cognizable under ATS</t>
  </si>
  <si>
    <t>No. 09–16216</t>
  </si>
  <si>
    <t xml:space="preserve">An American citizen who was severely wounded in the suicide bombing of an Israeli bus, and his family, brought action, under the state-sponsored terrorism exception to the Foreign Sovereign Immunities Act (FSIA), against the Islamic Republic of Iran and its Ministry of Information and Security (MOIS), alleging that they provided material support to the terrorist organization which carried out the bombing. </t>
  </si>
  <si>
    <t>Court granted plaintiff's motion for entry of default judgment for punitive damages</t>
  </si>
  <si>
    <t xml:space="preserve">Argentinian residents brought suit against German corporation under the Alien Tort Statute (ATS), and the Torture Victims Protection Act (TVPA), alleging that its wholly-owned Argentinian subsidiary collaborated with state security forces to kidnap, detain, torture, and kill the plaintiffs and/or their relatives during Argentina's “Dirty War.” </t>
  </si>
  <si>
    <t>No. 07–15386</t>
  </si>
  <si>
    <t>Hungarian Jews who were victims of Holocaust, and their next of kin, brought action against international banking institutions arising from purported wealth expropriation scheme involving withholding of assets and funds from plaintiffs.</t>
  </si>
  <si>
    <t>No. 10 C 1884</t>
  </si>
  <si>
    <t>Plaintiff brought suit, claiming that defendants enslaved her in violation of customary international law</t>
  </si>
  <si>
    <t>No. 06 Civ. 4880(PKC)</t>
  </si>
  <si>
    <t>Court affirmed the grant of defendant's motion to dismiss</t>
  </si>
  <si>
    <t>No. 10–2992–cv</t>
  </si>
  <si>
    <t xml:space="preserve">Workers, who were citizens of the Philippines, brought action against company that allegedly recruited them to come and work in the United States for violations of the Alien Tort and company's officers and employees, asserting claims under Alien Tort Statute (ATS), Racketeer Influenced and Corrupt Organizations Act (RICO), and the Florida Civil Remedies for Criminal Practices Act. </t>
  </si>
  <si>
    <t>Court denied defendant's motion to dismiss because Trafficking Victims Protection Reauthorization (TVPRA) did not preclude workers' human trafficking and forced labor claims under the ATS</t>
  </si>
  <si>
    <t>Case No. 10–CV–80771</t>
  </si>
  <si>
    <t xml:space="preserve">Ecuadorian commercial fishermen brought action against United States for damages arising out of Coast Guard's search and seizure of vessel on suspicion of drug smuggling. </t>
  </si>
  <si>
    <t>AGE</t>
  </si>
  <si>
    <t>Judgment creditor moved for writ of attachment on judgment, seeking to attach Cuba's registered trademark for national warranty seal on Cuban cigars, which was managed by Cuban chamber of commerce. Cuban chamber of commerce intervened</t>
  </si>
  <si>
    <t>Court held that it did not have subject matter jurisdiction over TVPA claims and judgment was unenforceable. Plaintiff filed in state court instead of in federal court.</t>
  </si>
  <si>
    <t>Miscellaneous Action No. 09–466 (RWR/AK)</t>
  </si>
  <si>
    <t xml:space="preserve">Four underage male Moldovan citizens brought actions against defendant under the Alien Tort Statute (ATS), alleging that he sexually assaulted them while he was traveling in Moldova. </t>
  </si>
  <si>
    <t>Civil Action Nos. 09–3240, 09–3241, 09–3243, 09–3247</t>
  </si>
  <si>
    <t>Court denied defendant's motion to dismiss because the heinous acts committed by defendant against young children constituted a cause of action</t>
  </si>
  <si>
    <t>Plaintiffs brought suit for the taking of children from UK and Malta to oprhanages and work camps in Australia where the children were treated shamelessly and abused</t>
  </si>
  <si>
    <t>PJ, SOL</t>
  </si>
  <si>
    <t>Court granted defendant's motion to dismiss because the court has no personal jurisdiction over defendants and the proposed action is barred by the SOL</t>
  </si>
  <si>
    <t>No. 09 Civ. 10590(PAC)</t>
  </si>
  <si>
    <t>Widow and sons of a United States citizen allegedly tortured and killed in Israel brought suit against three individuals, the Palestinian Authority (PA), and the Palestine Liberation Organization (PLO)</t>
  </si>
  <si>
    <t>Court affirmed the grant of defendant's motion to dismiss because organization was not a natural person and plaintiffs had no cause of action cognizable under federal-question jurisdiction statute</t>
  </si>
  <si>
    <t>Holocaust survivors, their heirs, and related organizations brought action alleging that religious order aided and abetted Yugoslavian regime's genocide, war crimes, and looting of property during World War II</t>
  </si>
  <si>
    <t>Court affirmed the grant of defendant's motion to dismiss because district court lacked subject matter jurisdiction under ATS</t>
  </si>
  <si>
    <t>No. 09–17761</t>
  </si>
  <si>
    <t>Nos. 09–7109, 09–7158</t>
  </si>
  <si>
    <t xml:space="preserve">Plaintiff brought action under the Foreign Sovereign Immunities Act (FSIA) and the Alien Tort Statute (ATS) against the government of the Swiss Confederation, a museum, and a private Swiss foundation, seeking the return of a van Gogh drawing his great-grandmother was allegedly forced to sell to a Swiss art collector, at a fraction of its fair value, to help fund her family's escape from Nazi Germany. </t>
  </si>
  <si>
    <t>Court dismissed plaintiff's complaint because ATS did not provide the Court with subject matter jurisdiction since plaintiff failed to prove that acceptance of painting constituted a violation of LON</t>
  </si>
  <si>
    <t>No. 09 Civ. 10013 LAK</t>
  </si>
  <si>
    <t>IND, STA</t>
  </si>
  <si>
    <t>Civil Action No. 08–cv–02006–MSK–MJW</t>
  </si>
  <si>
    <t>Plaintiff, purportedly the acting Regent of the Kingdom of Hawaii, brought pro se action under the Alien Tort Statute (ATS) challenging the constitutionality of the annexation of the Hawaiian Islands by the United States and seeking a declaration that his Hawaii conviction for theft violated federal and international law</t>
  </si>
  <si>
    <t>Court granted plaintiff's motion to dismiss because the court lacked subject matter jurisdiction over plaintiff's claims</t>
  </si>
  <si>
    <t>Civil Action No. 10–899 (CKK)</t>
  </si>
  <si>
    <t>Plaintiff Mohammed Saleh filed a federal lawsuit to address his incarceration at the United States Penitentiary, Administrative Maximum Prison in Florence, Colorado (“ADX”) and the alleged violation of his constitutional rights</t>
  </si>
  <si>
    <t>Children of former union leaders who were murdered in Colombia sued corporation and its subsidiary which managed its mining operations, and two employees alleging that entities and employees hired paramilitaries from United Self-Defense Forces of Colombia (AUC) to assassinate their fathers,</t>
  </si>
  <si>
    <t xml:space="preserve">Court reversed and remanded lower court's grant of motion to dismiss because the children had standing, pled cognizable action under ATS, could sue for damages under TVPA </t>
  </si>
  <si>
    <t>Plaintiffs filed suit on allegations that they suffered physical and psychological damages as victims of a forced labor scheme in which defendant, Curacao Drydock Company, Inc. (“Curacao Drydock”), in concert with the government of Cuba, trafficked them to Curacao and extracted forced labor.</t>
  </si>
  <si>
    <t>No. 06–22128–CIV</t>
  </si>
  <si>
    <t>Court recommended that the government motion to dismiss be granted for lakc of subject matter jurisdiction under FSIA</t>
  </si>
  <si>
    <t>In re Motors Liquidation Co.</t>
  </si>
  <si>
    <t>447 B.R. 150</t>
  </si>
  <si>
    <t>2011 WL 167840</t>
  </si>
  <si>
    <t>Weber v. U.S.</t>
  </si>
  <si>
    <t>2011 WL 96515</t>
  </si>
  <si>
    <t>Herrera v. Toth</t>
  </si>
  <si>
    <t>412 Fed.Appx. 440</t>
  </si>
  <si>
    <t>2010 WL 5279975</t>
  </si>
  <si>
    <t>Manly v. Illinois Dept. of Healthcare and Family Services</t>
  </si>
  <si>
    <t>2010 WL 5157970</t>
  </si>
  <si>
    <t>Beer v. Islamic Republic of Iran</t>
  </si>
  <si>
    <t>2010 WL 5105174</t>
  </si>
  <si>
    <t>Al-Aulaqi v. Obama</t>
  </si>
  <si>
    <t>727 F.Supp.2d 1</t>
  </si>
  <si>
    <t>Anderson v. The Islamic Republic of Iran</t>
  </si>
  <si>
    <t>753 F.Supp.2d 68</t>
  </si>
  <si>
    <t>Velez v. Sanchez</t>
  </si>
  <si>
    <t>754 F.Supp.2d 488</t>
  </si>
  <si>
    <t>Mastafa v. Chevron Corp.</t>
  </si>
  <si>
    <t>759 F.Supp.2d 297</t>
  </si>
  <si>
    <t>Rimkus v. Islamic Republic of Iran</t>
  </si>
  <si>
    <t>750 F.Supp.2d 163</t>
  </si>
  <si>
    <t>768 F.Supp.2d 1</t>
  </si>
  <si>
    <t>2010 WL 4636631</t>
  </si>
  <si>
    <t>U.S. v. Hasan</t>
  </si>
  <si>
    <t>747 F.Supp.2d 599</t>
  </si>
  <si>
    <t>625 F.3d 561</t>
  </si>
  <si>
    <t>Guzman v. Wells</t>
  </si>
  <si>
    <t>2010 WL 4941485</t>
  </si>
  <si>
    <t>Flomo v. Firestone Natural Rubber Co.</t>
  </si>
  <si>
    <t>2010 WL 4174583</t>
  </si>
  <si>
    <t>Kalasho v. Republic of Iraq</t>
  </si>
  <si>
    <t>2010 WL 4062212</t>
  </si>
  <si>
    <t>Bleiser v. Bundersrepublik Deutschland</t>
  </si>
  <si>
    <t>2010 WL 3947524</t>
  </si>
  <si>
    <t>744 F.Supp.2d 810</t>
  </si>
  <si>
    <t>Viera v. Eli Lilly and Co.</t>
  </si>
  <si>
    <t xml:space="preserve"> Swarna v. Al-Awadi</t>
  </si>
  <si>
    <t>Matias v. Taylors Intern. Services, Inc.</t>
  </si>
  <si>
    <t>2010 WL 3893791</t>
  </si>
  <si>
    <t>622 F.3d 123</t>
  </si>
  <si>
    <t>2010 WL 3825402</t>
  </si>
  <si>
    <t>Ochoa Lizarbe v. Rivera Rondon</t>
  </si>
  <si>
    <t>621 F.3d 111</t>
  </si>
  <si>
    <t>402 Fed.Appx. 834</t>
  </si>
  <si>
    <t>Hassen v. Nahyan</t>
  </si>
  <si>
    <t>2010 WL 9538408</t>
  </si>
  <si>
    <t>Arias v. Dyncorp</t>
  </si>
  <si>
    <t>In re Terrorists Attacks on September 11, 2001</t>
  </si>
  <si>
    <t>740 F.Supp.2d 494</t>
  </si>
  <si>
    <t>738 F.Supp.2d 46</t>
  </si>
  <si>
    <t>Bowoto v. Chevron Corp.</t>
  </si>
  <si>
    <t>621 F.3d 1116</t>
  </si>
  <si>
    <t>748 F.Supp.2d 1057</t>
  </si>
  <si>
    <t>Doe v. Nestle, S.A.</t>
  </si>
  <si>
    <t>Mohamed v. Jeppesen Dataplan, Inc.</t>
  </si>
  <si>
    <t>614 F.3d 1070</t>
  </si>
  <si>
    <t>McPherson v. U.S.</t>
  </si>
  <si>
    <t>392 Fed.Appx. 938</t>
  </si>
  <si>
    <t>2010 WL 3377503</t>
  </si>
  <si>
    <t>2010 WL 3282981</t>
  </si>
  <si>
    <t>U.S. v. Said</t>
  </si>
  <si>
    <t>Estate of Manook v. Research Triangle Institute, Intern.</t>
  </si>
  <si>
    <t>757 F.Supp.2d 554</t>
  </si>
  <si>
    <t>759 F.Supp.2d 674</t>
  </si>
  <si>
    <t>Cassirer v. Kingdom of Spain</t>
  </si>
  <si>
    <t>616 F.3d 1019</t>
  </si>
  <si>
    <t>Jones v. Cowens</t>
  </si>
  <si>
    <t>2010 WL 3239286</t>
  </si>
  <si>
    <t>Asemani v. Ahmadinejad</t>
  </si>
  <si>
    <t>389 Fed.Appx. 224</t>
  </si>
  <si>
    <t>Al-Quraishi v. Nakhla</t>
  </si>
  <si>
    <t>728 F.Supp.2d 702</t>
  </si>
  <si>
    <t>Estate of Amergi ex rel. Amergi v. Palestinian Authority</t>
  </si>
  <si>
    <t>611 F.3d 1350</t>
  </si>
  <si>
    <t>Flomo v. Bridgestone Americas Holding, Inc.</t>
  </si>
  <si>
    <t>2010 WL 2900643</t>
  </si>
  <si>
    <t>Calderon-Cardona v. Democratic People's Republic of Korea</t>
  </si>
  <si>
    <t>723 F.Supp.2d 441</t>
  </si>
  <si>
    <t>U.S. v. Belfast</t>
  </si>
  <si>
    <t>611 F.3d 783</t>
  </si>
  <si>
    <t>269 F.R.D. 186</t>
  </si>
  <si>
    <t>Mesnaoui v. Christopher</t>
  </si>
  <si>
    <t>2010 WL 2740162</t>
  </si>
  <si>
    <t>Carpenter v. Republic of Chile</t>
  </si>
  <si>
    <t>610 F.3d 776</t>
  </si>
  <si>
    <t>Shan v. China Const. Bank Corp.</t>
  </si>
  <si>
    <t>2010 WL 2595095</t>
  </si>
  <si>
    <t>718 F.Supp.2d 456</t>
  </si>
  <si>
    <t>Alonso v. State of Utah</t>
  </si>
  <si>
    <t>2010 WL 2426003</t>
  </si>
  <si>
    <t>El-Shifa Pharmaceutical Industries Co. v. U.S.</t>
  </si>
  <si>
    <t>607 F.3d 836</t>
  </si>
  <si>
    <t>Samantar v. Yousuf</t>
  </si>
  <si>
    <t>130 S.Ct. 2278</t>
  </si>
  <si>
    <t>Morgan v. U.S.</t>
  </si>
  <si>
    <t>2010 WL 3604420</t>
  </si>
  <si>
    <t>Littlejohn v. Qaddifi</t>
  </si>
  <si>
    <t>2010 WL 2104229</t>
  </si>
  <si>
    <t xml:space="preserve"> Zapolski v. Federal Republic of Germany</t>
  </si>
  <si>
    <t>2010 WL 1816327</t>
  </si>
  <si>
    <t>Doe v. Drummond Co., Inc.</t>
  </si>
  <si>
    <t>2010 WL 9450019</t>
  </si>
  <si>
    <t>2010 WL 1609787</t>
  </si>
  <si>
    <t>Diaz v. U.S.</t>
  </si>
  <si>
    <t>373 Fed.Appx. 947</t>
  </si>
  <si>
    <t>Serra v. Lappin</t>
  </si>
  <si>
    <t>600 F.3d 1191</t>
  </si>
  <si>
    <t>704 F.Supp.2d 623</t>
  </si>
  <si>
    <t>Valencia v. Islamic Republic of Iran</t>
  </si>
  <si>
    <t>774 F.Supp.2d 1</t>
  </si>
  <si>
    <t xml:space="preserve"> Licci v. American Exp. Bank Ltd.</t>
  </si>
  <si>
    <t>704 F.Supp.2d 403</t>
  </si>
  <si>
    <t>Kilburn v. Islamic Republic of Iran</t>
  </si>
  <si>
    <t>699 F.Supp.2d 136</t>
  </si>
  <si>
    <t>Claimants sought class certification of their proofs of claim, which stemmed from prepetition actions that were brought against Chapter 11 debtor-automobile manufacturer under Alien Tort Statute and alleged that debtor had aided and abetted South Africa's apartheid system.</t>
  </si>
  <si>
    <t>Court denied plaintiff's motion for class certification and disallowed ATS claims  because the defendant was a corporation</t>
  </si>
  <si>
    <t>No. 09–50026(REG)</t>
  </si>
  <si>
    <t xml:space="preserve">Plaintiff sued to recover possession of a Vincent van Gogh drawing that his great-grandmother sold to a Swiss art collector in 1933, allegedly under duress and at an artificially low price, in order to finance her family's escape from Nazi Germany. </t>
  </si>
  <si>
    <t>STA, INC</t>
  </si>
  <si>
    <t>No. 09 Civ. 10013(LAK)</t>
  </si>
  <si>
    <t>Court granted motion to dismiss on ATS claim because plaintiff failed to allege a cognizable tort against defendant</t>
  </si>
  <si>
    <t>Plaintiff filed suit, alleging that he was unlawfully convicted and wrongfully imprisoned in 2001, and that the defendants conspired “to violate the criminal laws of the United States of America (perjury) and [plaintiff's] constitutional and civil rights to a fair trial</t>
  </si>
  <si>
    <t>Civil Action No. 11–0061</t>
  </si>
  <si>
    <t>Court granted defendant's motion to dismiss because plaintiff failed to state a claim upon which relief could be granted. ATS provided no substantive rights that could be the subjec tof any claim violation. Furthermore, plaintiff failed to show that US waived its sovereign immunity</t>
  </si>
  <si>
    <t>No. 08–4167</t>
  </si>
  <si>
    <t>Colombian alien brought action against police officers, alleging violation of his constitutional rights in connection with his arrest and drug convictions.</t>
  </si>
  <si>
    <t>Court affirmed the grant of defendant's motion to dismiss on different grounds. ATS claims were filed after the 10-year SOL period had expired</t>
  </si>
  <si>
    <t>SOL</t>
  </si>
  <si>
    <t>Plaintiff brought suit against defendants for failure to compensate plaintiff for hotel rooms per their previous agreement</t>
  </si>
  <si>
    <t>Court granted defendant's motion to dismiss because plaintiff failed to allege a proper violation of a treaty or violation of LON</t>
  </si>
  <si>
    <t>Civil Action No. 10–0424–WS–M</t>
  </si>
  <si>
    <t>No. 09 C 7298</t>
  </si>
  <si>
    <t>STA, AGE</t>
  </si>
  <si>
    <t>Name</t>
    <phoneticPr fontId="1" type="noConversion"/>
  </si>
  <si>
    <t>Citation</t>
    <phoneticPr fontId="1" type="noConversion"/>
  </si>
  <si>
    <t>Date</t>
    <phoneticPr fontId="1" type="noConversion"/>
  </si>
  <si>
    <t>Facts</t>
    <phoneticPr fontId="1" type="noConversion"/>
  </si>
  <si>
    <t>Opinion</t>
    <phoneticPr fontId="1" type="noConversion"/>
  </si>
  <si>
    <t>Docket number</t>
    <phoneticPr fontId="1" type="noConversion"/>
  </si>
  <si>
    <t>Damages</t>
    <phoneticPr fontId="1" type="noConversion"/>
  </si>
  <si>
    <t>Others</t>
    <phoneticPr fontId="1" type="noConversion"/>
  </si>
  <si>
    <t>Industria Panificadora, S.A. v. U.S.</t>
    <phoneticPr fontId="1" type="noConversion"/>
  </si>
  <si>
    <t>957 F.2d 886</t>
    <phoneticPr fontId="1" type="noConversion"/>
  </si>
  <si>
    <t xml:space="preserve">Plaintiffs, Panamanian businesses, filed suit agaisnt the US  for looting that occurred in the wake of invasion of Panama by US Armed Forces. The plaintiffs filed under the FTCA. </t>
    <phoneticPr fontId="1" type="noConversion"/>
  </si>
  <si>
    <t>Court affirmed the dismissal of plaintiff's claims, noting that the FTCA's discretionary function exception bars the plaintiffs' suit. Furthermore, the court noted that the ATCA does nto provide a waiver of sovereign immunity.</t>
    <phoneticPr fontId="1" type="noConversion"/>
  </si>
  <si>
    <t>Bagguley v. Bush</t>
    <phoneticPr fontId="1" type="noConversion"/>
  </si>
  <si>
    <t>953 F.2d 660</t>
    <phoneticPr fontId="1" type="noConversion"/>
  </si>
  <si>
    <t>Plaintiff, a citizen of UK and Australia, was an inmate at a U.S. Penitentiary for drug charges. He allege violations of his rights under the due process clause and sought declaratory relief and damages stemming from the denial of his request to transfer to the UK for service of his aggregated drug sentence.</t>
    <phoneticPr fontId="1" type="noConversion"/>
  </si>
  <si>
    <t>Lloyd's Syndicate 609 v. U.S.</t>
    <phoneticPr fontId="1" type="noConversion"/>
  </si>
  <si>
    <t>780 F.Supp. 998</t>
    <phoneticPr fontId="1" type="noConversion"/>
  </si>
  <si>
    <t>Plaintiff, a war risk re-insurer, was the subrogee of owner of aircraft that was destroyed during fighting in Panama. Plaintiff filed suit against US.</t>
    <phoneticPr fontId="1" type="noConversion"/>
  </si>
  <si>
    <t>Amlon Metals, Inc. v. FMC Corp.</t>
    <phoneticPr fontId="1" type="noConversion"/>
  </si>
  <si>
    <t>775 F.Supp. 668</t>
    <phoneticPr fontId="1" type="noConversion"/>
  </si>
  <si>
    <t>Plaintiffs, UK corporation and its American agent, bought suit against Delaware corporation for violation of ATS and Resource Conservation and Recovery Act in connection to a commercial contract for the recycling of copper residue produced by defendant</t>
    <phoneticPr fontId="1" type="noConversion"/>
  </si>
  <si>
    <t>Klinghoffer v. S.N.C. Achille Lauro Ed Altri-Gestione Motonave Achille Lauro in Amministrazione Straordinaria</t>
    <phoneticPr fontId="1" type="noConversion"/>
  </si>
  <si>
    <t>937 F.2d 44</t>
    <phoneticPr fontId="1" type="noConversion"/>
  </si>
  <si>
    <t xml:space="preserve">Plaintiffs filed suits against the PLO for the seizure of an Italian passenger liner and the killing of a passenger on the liner. </t>
    <phoneticPr fontId="1" type="noConversion"/>
  </si>
  <si>
    <t>Lower court had denied defendant PLO's motion to dismiss. On appeal, the court of appeals held that: (1) PLO was not a state for purposes of FSIA; (2) political question doctrine did not bar claims against PLO; and (3) the claim of personal jurisdiction against defendant under NY's long-arm statute could not be resolved on the record before the court. The court thus remanded to the district court for further findings of fact</t>
    <phoneticPr fontId="1" type="noConversion"/>
  </si>
  <si>
    <t>763 F.Supp. 1154</t>
    <phoneticPr fontId="1" type="noConversion"/>
  </si>
  <si>
    <t>Plaintiffs, Panamanian corporations, brought suit under FTCA and ATCA to recover damages incurred by looting during the military operation to remove General Noriega from power.</t>
    <phoneticPr fontId="1" type="noConversion"/>
  </si>
  <si>
    <t>In re St. Mary Hosp.</t>
    <phoneticPr fontId="1" type="noConversion"/>
  </si>
  <si>
    <t>123 B.R. 14</t>
    <phoneticPr fontId="1" type="noConversion"/>
  </si>
  <si>
    <t>Hospital, a Medicare provider, had filed for bankruptcy under Chapter 11 and counterclaimed for declaratory relief and turnover.</t>
    <phoneticPr fontId="1" type="noConversion"/>
  </si>
  <si>
    <t>Court held that the statute requiring Medicare cases to go through administrative process before jurisidction of district court may be invoked and bared judicial review of Medicare reimbursement claim of hospital unless all adminstrative remedies were exhausted.</t>
    <phoneticPr fontId="1" type="noConversion"/>
  </si>
  <si>
    <t>Adras v. Nelson</t>
    <phoneticPr fontId="1" type="noConversion"/>
  </si>
  <si>
    <t>Haitian refugees detained after their entry into the US filed suit against US government and INS agents for their unlawful detention and treatment received in a detention center</t>
    <phoneticPr fontId="1" type="noConversion"/>
  </si>
  <si>
    <t>Linder v. Calero Portocarrero</t>
    <phoneticPr fontId="1" type="noConversion"/>
  </si>
  <si>
    <t>747 F.Supp. 1452</t>
    <phoneticPr fontId="1" type="noConversion"/>
  </si>
  <si>
    <t>Plaintiffs, survivors of an American citizen who was tortured and killed in Nicaragua by antigovernment forces, filed suit against antigovernemnt organizations and leaders for wrongful death, battery, intentional infliction of emotional distress, violation of Geneva Conventions, international law, and other treaties, and civil conspiracy.</t>
    <phoneticPr fontId="1" type="noConversion"/>
  </si>
  <si>
    <t>Court granted defendant's motion to dismiss, finding that the action presented a nonjusticiable political question</t>
    <phoneticPr fontId="1" type="noConversion"/>
  </si>
  <si>
    <t>739 F.Supp. 854</t>
    <phoneticPr fontId="1" type="noConversion"/>
  </si>
  <si>
    <t>Plaintiffs were passengers or representatives of passengers on an Italian passenger liner that was forcibly seized and filed suit against owner and charterer of liner, and travel service. The defendants then impleaded the PLO seeking indemnification or contribution.</t>
    <phoneticPr fontId="1" type="noConversion"/>
  </si>
  <si>
    <t>Court denied PLO's motion to dismiss, finding that: (1) PLO was unincorporated association, not a foreign sovereign or state; (2) case was not subject to dismissal under political question doctrine; (3) PLO was doing business in NY for purposes of NY long-arm statute; (4) PLO was not entitled to immunity</t>
    <phoneticPr fontId="1" type="noConversion"/>
  </si>
  <si>
    <t>Bodimetric Health Services, Inc. v. Aetna Life &amp; Cas.</t>
    <phoneticPr fontId="1" type="noConversion"/>
  </si>
  <si>
    <t>903 F.2d 480</t>
    <phoneticPr fontId="1" type="noConversion"/>
  </si>
  <si>
    <t>Plaintiffs, Medicare providers, brought suit against fiscal intermediary for fraud and wrongful misconduct in the processing of claims for reimbursement.</t>
    <phoneticPr fontId="1" type="noConversion"/>
  </si>
  <si>
    <t>Court affirmed the lower court's grant of defendant's motion to dismiss, finding that: (1) plaintiff's action arose under the Medicare Act; (2) plaintiff's action constituted an action falling within Act's judical review  bar; and (3) Act precluded judicial review of claim pursuant to diversity jurisdiction</t>
    <phoneticPr fontId="1" type="noConversion"/>
  </si>
  <si>
    <t xml:space="preserve"> Von Dardel v. Union of Soviet Socialist Republics</t>
    <phoneticPr fontId="1" type="noConversion"/>
  </si>
  <si>
    <t>736 F.Supp. 1</t>
    <phoneticPr fontId="1" type="noConversion"/>
  </si>
  <si>
    <t>Plaintiff, guardian of Swedish diplomat, borugh action for declaratory and injunctive relief and damages against Soviet Union for alleged unlawful seizure and subsequent imprisonment and possible death of the diplomat</t>
    <phoneticPr fontId="1" type="noConversion"/>
  </si>
  <si>
    <t>Castillo v. Spiliada Maritime Corp.</t>
    <phoneticPr fontId="1" type="noConversion"/>
  </si>
  <si>
    <t>Saltany v. Reagan</t>
    <phoneticPr fontId="1" type="noConversion"/>
  </si>
  <si>
    <t>886 F.2d 438</t>
    <phoneticPr fontId="1" type="noConversion"/>
  </si>
  <si>
    <t>Plaintiffs, Libyan citizens and residents, filed suit against US for injuries, death, and property loss suffered as a result of the US air strike on Libya</t>
    <phoneticPr fontId="1" type="noConversion"/>
  </si>
  <si>
    <t>Court held that: (1) filing the complaint when counsel knew that there was no hope of success violated Rule 11 and warranted sanctions; (2) the appear from dismissal of UK as a party was frivolous and warranted assessment of costs and attorney fees</t>
    <phoneticPr fontId="1" type="noConversion"/>
  </si>
  <si>
    <t>Jones v. Petty Ray Geophysical Geosource, Inc.</t>
    <phoneticPr fontId="1" type="noConversion"/>
  </si>
  <si>
    <t>Plaintiff filed wrongful death action for the murder of Texas resident who was working as an engineer in Sudan. Plaintiff alleged negligent failure to provide engineer with safe place to work or adequate military/police protection or failure to move engineer from area or warn him of danger from insurgents</t>
    <phoneticPr fontId="1" type="noConversion"/>
  </si>
  <si>
    <t>Nelson v. Saudia Arabia</t>
    <phoneticPr fontId="1" type="noConversion"/>
  </si>
  <si>
    <t>Plaintiff, hired as monitoring systems engineer at a hospital in Saudi Arabia filed suit against Saudi Arabia for his treatment following his reports of safety violations. Plaintiff claimed he was interrogated, shackled, beaten and tortured while he was detained by Saudi Arabia</t>
    <phoneticPr fontId="1" type="noConversion"/>
  </si>
  <si>
    <t>Court held that the defendants met their burden of establishing sovereign immunity and that the court subsequently lacked subject-matter jurisdiction to consider plaintiffs' claims against the Saudi defendants</t>
    <phoneticPr fontId="1" type="noConversion"/>
  </si>
  <si>
    <t>Trajano v. Marcos</t>
    <phoneticPr fontId="1" type="noConversion"/>
  </si>
  <si>
    <t>878 F.2d 1439</t>
    <phoneticPr fontId="1" type="noConversion"/>
  </si>
  <si>
    <t>Plaintiffs filed suit against former Philippine president and others for various torts against them and their family members, including torture</t>
    <phoneticPr fontId="1" type="noConversion"/>
  </si>
  <si>
    <t>Court reversed lower court's dismissal of plaintiffs suits. The act of state doctrine does not bar plaintiffs' suit</t>
    <phoneticPr fontId="1" type="noConversion"/>
  </si>
  <si>
    <t>Security Pacific Nat. Bank v. Derderian</t>
    <phoneticPr fontId="1" type="noConversion"/>
  </si>
  <si>
    <t>872 F.2d 281</t>
    <phoneticPr fontId="1" type="noConversion"/>
  </si>
  <si>
    <t>Plaintiffs filed suit against defendants to recover for illegal conversation and forgery of a check.Plaintiffs alleged that one of the defendants accepted for deposit in its Tijuana branch gold coins which derived from proceeds of the stolen check</t>
    <phoneticPr fontId="1" type="noConversion"/>
  </si>
  <si>
    <t>Court held that the lower court lacked jurisdiction over the conversation action because one of the defendants, a bank owned by the Mexican government, was immune under FSIA</t>
    <phoneticPr fontId="1" type="noConversion"/>
  </si>
  <si>
    <t>Bennett v. Stephens</t>
    <phoneticPr fontId="1" type="noConversion"/>
  </si>
  <si>
    <t>1989 WL 17751</t>
    <phoneticPr fontId="1" type="noConversion"/>
  </si>
  <si>
    <t>Plaintiff sought a writ of habeas corpus and monetary relief against defendants, who she claimed held her in illegal custody by allowing a third party to transmit radio signals into their body</t>
    <phoneticPr fontId="1" type="noConversion"/>
  </si>
  <si>
    <t>Argentine Republic v. Amerada Hess Shipping Corp.</t>
    <phoneticPr fontId="1" type="noConversion"/>
  </si>
  <si>
    <t>Liberian corporations filed suit against Argentine Republic under ATS for destruction of oil tanker on hihg seas in violation of international law</t>
    <phoneticPr fontId="1" type="noConversion"/>
  </si>
  <si>
    <t>Court held that: (1) FSIA provides sole basis for obtaining jurisdiction over action against foreign state; and (2) no exception to foreign sovereign immunity applied to give the district court jurisdiction over the Argentine Republic</t>
    <phoneticPr fontId="1" type="noConversion"/>
  </si>
  <si>
    <t>702 F.Supp. 319</t>
    <phoneticPr fontId="1" type="noConversion"/>
  </si>
  <si>
    <t xml:space="preserve">Plaintiffs filed suit against US civilian and military officials for the deaths of relatives, personal injuries, or property damage due to air strikes on Libyan targets </t>
    <phoneticPr fontId="1" type="noConversion"/>
  </si>
  <si>
    <t>Forti v. Suarez-Mason</t>
    <phoneticPr fontId="1" type="noConversion"/>
  </si>
  <si>
    <t>Plaintiffs, Argentine citizens residing in the US, filed tort claims against Argentina for disappearance and cruel, inhuman and degrading treatment</t>
    <phoneticPr fontId="1" type="noConversion"/>
  </si>
  <si>
    <t>Washington Post Co. v. U.S. Dept. of State</t>
    <phoneticPr fontId="1" type="noConversion"/>
  </si>
  <si>
    <t>840 F.2d 26</t>
    <phoneticPr fontId="1" type="noConversion"/>
  </si>
  <si>
    <t>Plaintiff, a newspaper, brought FOIA action to gain access to State Department documents relating ot alleged US citizenship of foreign government official</t>
    <phoneticPr fontId="1" type="noConversion"/>
  </si>
  <si>
    <t>Court reversed lower court's grant of plaintiff's motion for summary judgment. The court held that: (1) material questio of fact regarding whether official confirmation of citizenship would result in public embarrassment and death precludes grant of summary judgment; and (2) State Department's decision that information sought would result in unwarranted invasion of personal privacy was properly reviewed de novo</t>
    <phoneticPr fontId="1" type="noConversion"/>
  </si>
  <si>
    <t>Carmichael v. United Technologies Corp.</t>
    <phoneticPr fontId="1" type="noConversion"/>
  </si>
  <si>
    <t>835 F.2d 109</t>
    <phoneticPr fontId="1" type="noConversion"/>
  </si>
  <si>
    <t xml:space="preserve">Plaintiff, a British national, brought suit against various businessness under the ATS for his imprisonment and torture in Saudi Arabia. </t>
    <phoneticPr fontId="1" type="noConversion"/>
  </si>
  <si>
    <t>672 F.Supp. 1531</t>
    <phoneticPr fontId="1" type="noConversion"/>
  </si>
  <si>
    <t>Plaintiffs, Argentine citizens residing in US, brought action against former Argentine general for damages stemming from torture, murder, and prolonged arbitrary detention committed by personnel under the general's authority and control</t>
    <phoneticPr fontId="1" type="noConversion"/>
  </si>
  <si>
    <t>On defendant's motion to dismiss, court held that: (1) ATS provides jurisdiction and cause of action for international torts; (2) plaintiffs stated cause of action for prolonged arbitrary detention and summary execution, more information was required to state cause of action for torture, no cause of acction for causing disappearance and cruel, inhuman and degrading traetment; (3) defendant had not established that act of state doctrine barred plaintiffs' claims; (4) defendant's superiors in military were not indispensable parties, so dismissal was not justified on such grounds</t>
    <phoneticPr fontId="1" type="noConversion"/>
  </si>
  <si>
    <t>Amerada Hess Shipping Corp. v. Argentine Republic</t>
    <phoneticPr fontId="1" type="noConversion"/>
  </si>
  <si>
    <t>830 F.2d 421</t>
    <phoneticPr fontId="1" type="noConversion"/>
  </si>
  <si>
    <t>Plaintiff, owner and timer charterer of Liberian oil tanker, brought action against Argentina for destruction of oil tanker on high seas in violation of international law</t>
    <phoneticPr fontId="1" type="noConversion"/>
  </si>
  <si>
    <t>Court reversed lower court's grant of motion to dismiss, finding that: (1) allegaltions in complaint constituted clear violation of international law; (2) federl court had subject-matter jurisdiction over claim under ATS; (3) FSIA did not preempt jurisdictional grant of alient tort statute; (4) federal district court had personal jurisdiction over Argentina</t>
    <phoneticPr fontId="1" type="noConversion"/>
  </si>
  <si>
    <t>Guinto v. Marcos</t>
    <phoneticPr fontId="1" type="noConversion"/>
  </si>
  <si>
    <t>654 F.Supp. 276</t>
    <phoneticPr fontId="1" type="noConversion"/>
  </si>
  <si>
    <t xml:space="preserve">Plaintiffs, citizens of Philippines, brought action against former president of Philippines, alleging that the Philippine government, under defendant's direction, seized plaintiffs' film. </t>
    <phoneticPr fontId="1" type="noConversion"/>
  </si>
  <si>
    <t>Abraham v. Volkswagen of America, Inc.</t>
    <phoneticPr fontId="1" type="noConversion"/>
  </si>
  <si>
    <t>795 F.2d 238</t>
    <phoneticPr fontId="1" type="noConversion"/>
  </si>
  <si>
    <t xml:space="preserve">Plaintiffs, automobile buyers, filed suit against manufacturer under Magnuson-Moss Act for alleged defects in certain automobiles manufactured between 1975 and 1979. </t>
    <phoneticPr fontId="1" type="noConversion"/>
  </si>
  <si>
    <t>After the lower court dismissed plaintiffs' action for lack of subject-matter jurisdiction, the court of appeals held that: (1) district court was not authorized to scrutinize merits of individual claims in deciding whether jurisdictional requirement was met; (2) express warranties did not cover defects manifested after expiration of time/mileage limits; and (3) joinder of remaining individual claims should have been allowed</t>
    <phoneticPr fontId="1" type="noConversion"/>
  </si>
  <si>
    <t>638 F.Supp. 73,</t>
    <phoneticPr fontId="1" type="noConversion"/>
  </si>
  <si>
    <t xml:space="preserve">Plaintiff, vessel owner and time charterer, brought action against Argentina after vessel was damaged in attack by Argentine planes during the Falklands war. </t>
    <phoneticPr fontId="1" type="noConversion"/>
  </si>
  <si>
    <t>Court granted Argentina's motion to dismiss, finding that under FSIA, the court did not have subject-matter jurisdiction over plaintiff's claims</t>
    <phoneticPr fontId="1" type="noConversion"/>
  </si>
  <si>
    <t>Goins v. Goins</t>
    <phoneticPr fontId="1" type="noConversion"/>
  </si>
  <si>
    <t>777 F.2d 1059</t>
    <phoneticPr fontId="1" type="noConversion"/>
  </si>
  <si>
    <t>Plaintiff, the former wife of defendant, filed suit against her former husband and his relatives for conspiring to and wrongfully taking and withholding her child from her custody.</t>
    <phoneticPr fontId="1" type="noConversion"/>
  </si>
  <si>
    <t>Court affirmed the dismissal of plaintiff's suit on grounds of lack of subject-matter jurisdiction. The court found that the district court properly abstained under the domestic relations exception to federal diversity jurisdiction wher the former wife sought modification of a child custody provision</t>
    <phoneticPr fontId="1" type="noConversion"/>
  </si>
  <si>
    <t>Von Dardel v. Union of Soviet Socialist Republics</t>
    <phoneticPr fontId="1" type="noConversion"/>
  </si>
  <si>
    <t>623 F.Supp. 246</t>
    <phoneticPr fontId="1" type="noConversion"/>
  </si>
  <si>
    <t>Court held that: (1) it had subject matter and personal jurisdiction under FSIA; (2) statute of limitations had not yet begun to run on plaintiff's claims, or was tolled; (3) Soviet Union's seizure and detention of the Swedish diplomat violated the law of nations, international treaties and conventions to which the Soviet Union was signatory, and domestic law of the US and Soviet Union pertaining to diplomatic immunity</t>
    <phoneticPr fontId="1" type="noConversion"/>
  </si>
  <si>
    <t>Plaintiff, an individual allegedly kidnapped in Canada and returned to US for trial, brought action against defendants</t>
    <phoneticPr fontId="1" type="noConversion"/>
  </si>
  <si>
    <t>Sanchez-Espinoza v. Reagan</t>
    <phoneticPr fontId="1" type="noConversion"/>
  </si>
  <si>
    <t>Members of Congress, citizens and residents of Nicaragua, and two Florida residents brought action against the President and other federal defendants alleging claims arising out of US actions in Nicaragua.</t>
    <phoneticPr fontId="1" type="noConversion"/>
  </si>
  <si>
    <t>Frolova v. Union of Soviet Socialist Republics</t>
    <phoneticPr fontId="1" type="noConversion"/>
  </si>
  <si>
    <t>761 F.2d 370</t>
    <phoneticPr fontId="1" type="noConversion"/>
  </si>
  <si>
    <t>Plaintiff, the American wife of a Soviet citizen, filed suit against Soviet Union for mental anguish, physical distress, and loss of consortium due to the Soviet's failure to allow her husband to emigrate until one year after she had returned to the US from her studies in the Soviet Union</t>
    <phoneticPr fontId="1" type="noConversion"/>
  </si>
  <si>
    <t>Court affirmed the dismissal of plaintiff's suit, finding that: (1) Soviet Union did not waive it sovereign immunity by signing the UN Charter or Helsinki Accords; (2) failure of Soviet Union to defend the action did not constitute waiver of sovereign immunity; and (3) tortious act or omission exception to FSIA did not provide basis for jurisdiction where neither injury nor tortious omission or act occurred in the US</t>
    <phoneticPr fontId="1" type="noConversion"/>
  </si>
  <si>
    <t>Handel v. Artukovic</t>
    <phoneticPr fontId="1" type="noConversion"/>
  </si>
  <si>
    <t>601 F.Supp. 1421</t>
    <phoneticPr fontId="1" type="noConversion"/>
  </si>
  <si>
    <t>Plaintiffs brought suit against defendant for his alleged involvement in the deprivations of life and property suffered by Jews in Yugoslavia during WWII.</t>
    <phoneticPr fontId="1" type="noConversion"/>
  </si>
  <si>
    <t>Court dismissed the complaint, finding that (1) neither the Geneva nor the Hague Convention gave plaintiffs a private right of action for purposes of federal court jurisdiction; (2) 35 years was beyond time within which plaintiffs should have brought their claims; (3) California's rather than Yugoslavia's limitations period was applicable to cause of action under Yugoslavian law; and (4) even if Yugoslavian statute of limitations were to apply, it could not be enforced</t>
    <phoneticPr fontId="1" type="noConversion"/>
  </si>
  <si>
    <t>Ramirez de Arellano v. Weinberger</t>
    <phoneticPr fontId="1" type="noConversion"/>
  </si>
  <si>
    <t>Plaintiffs filed suit for the alleged occupation, amounting to effective seizure and destruction, of US citizen's privately owned cattle ranch in Honduras by US government officials</t>
    <phoneticPr fontId="1" type="noConversion"/>
  </si>
  <si>
    <t>Plaintiffs, former Argentine citizens now residing in US, filed suit against Argentina for the taking of property, the torture of one of the plaintiffs, and the loss of consortium that resulted</t>
    <phoneticPr fontId="1" type="noConversion"/>
  </si>
  <si>
    <t>Court denied motion by plaintiffs for reconsideration of the act of state claim. Court ordered the recovery of sums for some plaintiffs</t>
    <phoneticPr fontId="1" type="noConversion"/>
  </si>
  <si>
    <t>103 F.R.D. 358</t>
    <phoneticPr fontId="1" type="noConversion"/>
  </si>
  <si>
    <t>Plaintiffs, automobile buyers, brought action against defendants under the Magnuson-Moss Act and state law claims for alleged defects in certain automobiles manufactured by defendant</t>
    <phoneticPr fontId="1" type="noConversion"/>
  </si>
  <si>
    <t>Court dismissed the case, finding that: (1) only 75 named plaintiffs had a claim under the Act and class action could not be maintain under the Act due to falure to satisfy the 100-plaintiff requirement; (2) the disparity in the timing of the problems stemming from teh same group of alleged defects indicated that the driving and maintenance histores of each individual vehicle were important to proving each claim so that plaintiffs failed to satisfy the "same transaction and ocurrence" test</t>
    <phoneticPr fontId="1" type="noConversion"/>
  </si>
  <si>
    <t>Beck v. Manufacturers Hanover Trust Co.</t>
    <phoneticPr fontId="1" type="noConversion"/>
  </si>
  <si>
    <t>481 N.Y.S.2d 211</t>
    <phoneticPr fontId="1" type="noConversion"/>
  </si>
  <si>
    <t>Plaintiff bondholders filed suit against bank-indenture trustee for negligence and breach of fiduciary duty</t>
    <phoneticPr fontId="1" type="noConversion"/>
  </si>
  <si>
    <t>Court denied defendant's motion for summary judgment and granted motion for disclosure, finding that: (1) agreement between Utah corporation which issued bonds of Mexican state railroad company was not novation; (2) under act of state doctrine, corporation which issued bonds, its obligations and its retained and after-acquired property situated in the US have been continuously subject to American law;  (3) bondholders had standing; and (4) complaint raised important factual questions that required disclosure.</t>
    <phoneticPr fontId="1" type="noConversion"/>
  </si>
  <si>
    <t>Greenham Women Against Cruise Missiles v. Reagan</t>
    <phoneticPr fontId="1" type="noConversion"/>
  </si>
  <si>
    <t>Court granted motion to dismiss, finding that the action presented a nonjusticiable political question</t>
    <phoneticPr fontId="1" type="noConversion"/>
  </si>
  <si>
    <t>Cruz v. Gulf Fleet Intern., Inc.</t>
    <phoneticPr fontId="1" type="noConversion"/>
  </si>
  <si>
    <t>1986 A.M.C. 763</t>
    <phoneticPr fontId="1" type="noConversion"/>
  </si>
  <si>
    <t>Plaintiff, the mother of a member of a Gulf Fleet Crew, brought action against defendants for the wrongful death of her son in connection to negligence of supervisory or fellow crew members employed by defendant</t>
    <phoneticPr fontId="1" type="noConversion"/>
  </si>
  <si>
    <t>Tamari v. Bache &amp; Co. (Lebanon) S.A.L.</t>
    <phoneticPr fontId="1" type="noConversion"/>
  </si>
  <si>
    <t>730 F.2d 1103</t>
    <phoneticPr fontId="1" type="noConversion"/>
  </si>
  <si>
    <t>Plaintiffs, Lebanese citizens, filed suit against Lebanese corporation to recover for alleged violations of the Commodity Exchange Act</t>
    <phoneticPr fontId="1" type="noConversion"/>
  </si>
  <si>
    <t>Walsh v. Ford Motor Co.</t>
    <phoneticPr fontId="1" type="noConversion"/>
  </si>
  <si>
    <t>588 F.Supp. 1513</t>
    <phoneticPr fontId="1" type="noConversion"/>
  </si>
  <si>
    <t>Plaintiffs seek damges, declaratory and injunctive relief for breach of written and implied warranty, negligence, and strict liability for allegedly defective automatic transmissions in certain types of automobiiles manufactured by defendant. These claims were filed under the Magnuson-Moss Warranty Act</t>
    <phoneticPr fontId="1" type="noConversion"/>
  </si>
  <si>
    <t>Court denied defendant's motion to dismiss</t>
    <phoneticPr fontId="1" type="noConversion"/>
  </si>
  <si>
    <t>Tel-Oren v. Libyan Arab Republic</t>
    <phoneticPr fontId="1" type="noConversion"/>
  </si>
  <si>
    <t>726 F.2d 774</t>
    <phoneticPr fontId="1" type="noConversion"/>
  </si>
  <si>
    <t>Plaintiffs, survivors and representatives of persons murdered in armed attack on civilian bus in Israel, brought action against defendants for alleged multiple tortious acts in violation of law of nations, treaties of the US, and criminal laws of US as well as common law</t>
    <phoneticPr fontId="1" type="noConversion"/>
  </si>
  <si>
    <t>Plaintiffs, foreign plaintiffs, filed suit against defendant, alleging that defendants' negligent acts, both in US and abroad, injured them aboard vessels at sea</t>
    <phoneticPr fontId="1" type="noConversion"/>
  </si>
  <si>
    <t>Filartiga v. Pena-Irala</t>
    <phoneticPr fontId="1" type="noConversion"/>
  </si>
  <si>
    <t>577 F.Supp. 860</t>
    <phoneticPr fontId="1" type="noConversion"/>
  </si>
  <si>
    <t>Plaintiffs, citizens of Paraguay, brought action against defendant, a citizen of Paraguay, for the wrongful causing of death of brother and son of plaintiffs</t>
    <phoneticPr fontId="1" type="noConversion"/>
  </si>
  <si>
    <t>Court held that: (1) abstention in deference to act-of-state doctrine was not required; (2) substantive principles to be applied in action would be determined by looking to international law; (3) plaintiffs were entitled to recover $10,364 in expenses incurred in connection with action; and (4) award of punitive damages of no less than $5,000,000 to each plaintiff was appropriate to reflect adherence to world community's proscription of torture and to attempt to deter its practice.</t>
    <phoneticPr fontId="1" type="noConversion"/>
  </si>
  <si>
    <t>Plaintiffs sought injunctive relief ordering US military operations taking place on plaintiffs' Honduran property to cease and to declare that no Honduran or US military advisors had a right to be on land expropriated</t>
    <phoneticPr fontId="1" type="noConversion"/>
  </si>
  <si>
    <t>De Wit v. KLM Royal Dutch Airlines, N.V.</t>
    <phoneticPr fontId="1" type="noConversion"/>
  </si>
  <si>
    <t xml:space="preserve">Plaintiff brought action on behalf of himself and his son against former employer for infringement of various constitutional rights, breach of contract, withholding of wages and benefits, and interference with business relationships. </t>
    <phoneticPr fontId="1" type="noConversion"/>
  </si>
  <si>
    <t>568 F.Supp. 596</t>
    <phoneticPr fontId="1" type="noConversion"/>
  </si>
  <si>
    <t>Court granted motion to dismiss, finding that allegations by parties presented nonjusticiable political questions and/or had no federal jurisdictional hook</t>
    <phoneticPr fontId="1" type="noConversion"/>
  </si>
  <si>
    <t>Cheng v. Boeing Co.</t>
    <phoneticPr fontId="1" type="noConversion"/>
  </si>
  <si>
    <t>708 F.2d 1406,</t>
    <phoneticPr fontId="1" type="noConversion"/>
  </si>
  <si>
    <t>Plaintiffs brought actions against airlines on claims arising out of the crash of a commercial airliner in Taiwan in 1981.</t>
    <phoneticPr fontId="1" type="noConversion"/>
  </si>
  <si>
    <t>Court affirmed lower court's dismissal of plaintiff's suit on grounds of forum non conveniens</t>
    <phoneticPr fontId="1" type="noConversion"/>
  </si>
  <si>
    <t>Zapata v. Quinn</t>
    <phoneticPr fontId="1" type="noConversion"/>
  </si>
  <si>
    <t>Affirmed lower court's decision.</t>
    <phoneticPr fontId="1" type="noConversion"/>
  </si>
  <si>
    <t xml:space="preserve">Lottery winner sued State, claiming that distrubuting the award in annuity is unlawful deprivation of his property. </t>
    <phoneticPr fontId="1" type="noConversion"/>
  </si>
  <si>
    <t xml:space="preserve">No jurisdiction under ATS since the claim does not arise to violation of laws of nations. Also failed state a claim.  </t>
    <phoneticPr fontId="1" type="noConversion"/>
  </si>
  <si>
    <t>No. 82 Civ. 3537(RWS)</t>
    <phoneticPr fontId="1" type="noConversion"/>
  </si>
  <si>
    <t>Jafari v. Islamic Republic of Iran</t>
    <phoneticPr fontId="1" type="noConversion"/>
  </si>
  <si>
    <t>Expropriation of property not a valid ATS claim.</t>
    <phoneticPr fontId="1" type="noConversion"/>
  </si>
  <si>
    <t>No. 81 C 4043</t>
    <phoneticPr fontId="1" type="noConversion"/>
  </si>
  <si>
    <t>Centre for Independence of Judges and Lawyers of U. S., Inc. v. Mabey</t>
    <phoneticPr fontId="1" type="noConversion"/>
  </si>
  <si>
    <t>19 B.R. 635, 646 (D.Utah)</t>
    <phoneticPr fontId="1" type="noConversion"/>
  </si>
  <si>
    <t xml:space="preserve">Suit against a bankruptcy judge for inappropriate behavior. </t>
    <phoneticPr fontId="1" type="noConversion"/>
  </si>
  <si>
    <t>Canadian Overseas Ores Ltd. v. Compania de Acero Del Pacifico S.A.</t>
    <phoneticPr fontId="1" type="noConversion"/>
  </si>
  <si>
    <t>Dismissed for lack of jurisdiction and FNV.</t>
    <phoneticPr fontId="1" type="noConversion"/>
  </si>
  <si>
    <t>Hanoch Tel-Oren v. Libyan Arab Republic</t>
    <phoneticPr fontId="1" type="noConversion"/>
  </si>
  <si>
    <t>Personal representatives of persons who died in attack in Israel on bus containing numerous citizens of and visitors to Israel, brought suit alleging multiple tortious acts.</t>
    <phoneticPr fontId="1" type="noConversion"/>
  </si>
  <si>
    <t>ATS claim denied for lacking cause of action; but since all defendants are states or semi-state entities, more like state immumity.</t>
    <phoneticPr fontId="1" type="noConversion"/>
  </si>
  <si>
    <t>Civ. A. Nos. 81-0563, 81-0564</t>
    <phoneticPr fontId="1" type="noConversion"/>
  </si>
  <si>
    <t>Verlinden B.V. v. Central Bank of Nigeria</t>
    <phoneticPr fontId="1" type="noConversion"/>
  </si>
  <si>
    <t>647 F.2d 320 (2nd Cir.)</t>
    <phoneticPr fontId="1" type="noConversion"/>
  </si>
  <si>
    <t xml:space="preserve">Stated in footnote that commercial violations do not constitute breach of international law. </t>
    <phoneticPr fontId="1" type="noConversion"/>
  </si>
  <si>
    <t>Cohen v. Hartman</t>
    <phoneticPr fontId="1" type="noConversion"/>
  </si>
  <si>
    <t>634 F.2d 318 (5th Cir.)</t>
    <phoneticPr fontId="1" type="noConversion"/>
  </si>
  <si>
    <t>ATS claim dismissed. Tortious conversion not "law of nations".</t>
    <phoneticPr fontId="1" type="noConversion"/>
  </si>
  <si>
    <t>No. 80-5584</t>
    <phoneticPr fontId="1" type="noConversion"/>
  </si>
  <si>
    <t>502 F.Supp. 259 (D.D.C.)</t>
    <phoneticPr fontId="1" type="noConversion"/>
  </si>
  <si>
    <t>Survivors and personal representatives of former Chilean ambassador and passenger in his car brought action against the Republic of Chile. Claimed that Chile sponsored this assasination in US.</t>
    <phoneticPr fontId="1" type="noConversion"/>
  </si>
  <si>
    <t xml:space="preserve">Default judgment rendered. </t>
    <phoneticPr fontId="1" type="noConversion"/>
  </si>
  <si>
    <t>Trans-Continental Inv. Corp., S. A. v. Bank of Commonwealth</t>
    <phoneticPr fontId="1" type="noConversion"/>
  </si>
  <si>
    <t>Canadian Transport Co. v. U.S.</t>
    <phoneticPr fontId="1" type="noConversion"/>
  </si>
  <si>
    <t>663 F.2d 1081 (D.C.Cir.)</t>
    <phoneticPr fontId="1" type="noConversion"/>
  </si>
  <si>
    <t>Suit was brought against United States, seeking damage for refusal of Coast Guard to permit vessel having Polish master and officers to enter port of Norfolk on ground of risk to national security</t>
    <phoneticPr fontId="1" type="noConversion"/>
  </si>
  <si>
    <t>ATS claim dismissed on state immunity ground.</t>
    <phoneticPr fontId="1" type="noConversion"/>
  </si>
  <si>
    <t>630 F.2d 876 (2nd Cir.)</t>
    <phoneticPr fontId="1" type="noConversion"/>
  </si>
  <si>
    <t xml:space="preserve">Citizens of the Republic of Paraguay, who had applied for permanent political asylum in the United States, brought action against one also a citizen of Paraguay, who was in United States on a visitor's visa, for wrongfully causing the death of their son allegedly by the use of torture. </t>
    <phoneticPr fontId="1" type="noConversion"/>
  </si>
  <si>
    <t>Jurisdiction over torture allowed under ATS</t>
    <phoneticPr fontId="1" type="noConversion"/>
  </si>
  <si>
    <t>490 F.Supp. 517 (S.D.Fla.)</t>
    <phoneticPr fontId="1" type="noConversion"/>
  </si>
  <si>
    <t>[Repetitive]</t>
    <phoneticPr fontId="1" type="noConversion"/>
  </si>
  <si>
    <t>488 F.Supp. 1284 (S.D.N.Y.)</t>
    <phoneticPr fontId="1" type="noConversion"/>
  </si>
  <si>
    <t>Akbar v. New York Magazine Co.</t>
    <phoneticPr fontId="1" type="noConversion"/>
  </si>
  <si>
    <t>Former diplomats, who were assigned to Iranian Embassy in District of Columbia, sued New York City magazine, its editor and publisher, and freelance writer, for libel because of article naming them as members of SAVAK, the secret police of Shah of Iran.</t>
    <phoneticPr fontId="1" type="noConversion"/>
  </si>
  <si>
    <t>Settled</t>
  </si>
  <si>
    <t>No. 10–1306–cv</t>
  </si>
  <si>
    <t>Later dismissed</t>
  </si>
  <si>
    <t>Not Yet</t>
  </si>
  <si>
    <t>Judgment entered against defendant Aquino for $4,205,000 againts 4 plaintiffs each receiving $1,051,250</t>
  </si>
  <si>
    <t>Default judgment against defendants: 1. $809,517.41 to Plaintiff Jose Auingan;
2. $818,582.04 to Plaintiff Robert Bautista;
3. $755,501.50 to Plaintiff Aries Caluya;
4. $890,234.41 to Plaintiff Irene David;
5. $556,438.29 to Plaintiff Percival De Quiros;
6. $883,857.89 to Plaintiff Denlit Fausto;
7. $774,471.90 to Plaintiff Jeanette Halup;
8. $787,338.91 to Plaintiff Arnold Laxamana;
9. $822,013.63 to Plaintiff Roma Lim;
10. $775,910.54 to Plaintiff Lucille Liwag;
11. $890,854.67 to Plaintiff Roy Magnifico;
12. $777,453.11 to Plaintiff Aris Ordonez;
13. $446,237.70 to Plaintiff Bonifacio Ramos;
14. $1,283,018.09 to Plaintiff Cesar Ramos;
15. $751,991.86 to Plaintiff Rezza Real;
16. $342,208.32 to Plaintiff Ritche Relampagos;
17. $516,766.37 to Plaintiff Ross Ripotola;
18. $663,527.17 to Plaintiff Raul Rueda;  Total of $13,545,923.81</t>
  </si>
  <si>
    <t>Alien father brought action on behalf of his adult son who was a United States citizen that had allegedly been “targeted” for killing by the United States as a suspected terrorist</t>
  </si>
  <si>
    <t>Court granted defendant's motion to dismiss, finding that the fateh lacked standing and failed to establish third party standing to bring claims. Furthermore, threat of a future state-sponsored extrajudicial killing was not cognizable tort under ATS, and political question doctrine barred judicial resolution of the suit</t>
  </si>
  <si>
    <t>Civil Action No. 10–1469 (JDB)</t>
  </si>
  <si>
    <t xml:space="preserve">Alien brought action against her stepsisters and stepsisters' mother, alleging that alien was trafficked from Ecuador and forced to work in stepsister's home, and asserting claims under the Alien Tort Statute (ATS), the Fair Labor Standards Act (FLSA), and under state law. </t>
  </si>
  <si>
    <t>Case No. 04–CV–4797 (FB)(CLP)</t>
  </si>
  <si>
    <t>Alleged victims of human rights abuses in Iraq brought action, under the Torture Victims Protection Act (TVPA), against oil company and French bank alleged to have aided the regime of Saddam Hussein in obtaining income in violation of the United Nations Oil-for-Food Program</t>
  </si>
  <si>
    <t>No. 10 Civ 5646(JSR)</t>
  </si>
  <si>
    <t>Defendants, foreign nationals, separately moved to dismiss indictment charging them with piracy.</t>
  </si>
  <si>
    <t>Criminal No. 2:10cr56</t>
  </si>
  <si>
    <t>Court denied defendant's motion to dismiss because indictment was sufficient to charge foreign nationals with piracy</t>
  </si>
  <si>
    <t>Court referred the case for mediation</t>
  </si>
  <si>
    <t>Plaintiffs alleged that Rio Tinto egregiously damaged the Bougainville environment and otherwise wronged the indigenous local people, sparking a civil war.</t>
  </si>
  <si>
    <t>Nos. 02-56256, 02-56390, 09-56381</t>
  </si>
  <si>
    <t>Plaintiff alleged that he was provided with inadequate medical care and breach of contract during his time as an inmate</t>
  </si>
  <si>
    <t>Court found that ATS did not apply because plaintiffs claims did not identity violation of law of nations</t>
  </si>
  <si>
    <t>No. CV 310–066</t>
  </si>
  <si>
    <t>LON, FL</t>
  </si>
  <si>
    <t>Plaintiffs sued various members of the Firestone corporate family over allegedly illegal working conditions</t>
  </si>
  <si>
    <t>Court determined that summary judgment in favor of denfedants was appropriate because plaintiffs failed to allege that conduct constituted violation of law of nations</t>
  </si>
  <si>
    <t>No. 1:06–cv–00627–JMS–TAB</t>
  </si>
  <si>
    <t>Court found that it would be futile to add the TVPA claims and since the court has already ruled on the issues, granting motion to amend would violate the doctrine of law of the case</t>
  </si>
  <si>
    <t>Plaintiff filed suit against defendants the Republic of Iraq, former President Saddam Hussein, the Ba‘ath Socialist Party, and other officials and/or representatives of pre-invasion Iraq.</t>
  </si>
  <si>
    <t>Civil Action No. 06–11030</t>
  </si>
  <si>
    <t>Court denied defendants' motion to dismiss for lack of subject matter jurisdiction</t>
  </si>
  <si>
    <t>No. 08 C 6254</t>
  </si>
  <si>
    <t>Group of Liberian children brought action against multinational rubber company, alleging child labor in violation of Alien Tort Statute (ATS)</t>
  </si>
  <si>
    <t>Though court had S-M jurisdiction, corporate liability was not rule of customary international law actionable under ATS</t>
  </si>
  <si>
    <t>Plaintiffs claimed to have suffered injury as a result of localized environmental pollution and contamination emanating from manufacturing sites located in the cities of Paulinia and Cosmopolis, Brazil</t>
  </si>
  <si>
    <t>No. 1:09–cv–0495–RLY–DML</t>
  </si>
  <si>
    <t>Court affirmed the district court's denial of immunity to defendant under the FSIA. The court dismissed the appeal as to the remaining issues.</t>
  </si>
  <si>
    <t>Acting individually and as representatives of the estates of relatives, plaintiffs brought action, under the Torture Victim Protection Act (TVPA) and the Alien Tort Statute (ATS), against a former Peruvian Army officer, alleging, inter alia, extrajudicial killing, torture, and war crimes arising out of a massacre in a Peruvian village during a civil war.</t>
  </si>
  <si>
    <t>Plaintiffs filed suit against employer for negligence, conversion, intentional infliction of emotional distress, wrongful detention, malicious prosecution, retaliation, and defamation.</t>
  </si>
  <si>
    <t>Court denied defendant's motion for leave to file amended answer to plaintiff's first amended complaint</t>
  </si>
  <si>
    <t>Civil Action No. 09–3256</t>
  </si>
  <si>
    <t xml:space="preserve">Former domestic servant, an Indian citizen, brought action against former Kuwaiti diplomat, her employer, and State of Kuwait, alleging former diplomat subjected her to slavery, including trafficking, involuntary servitude, forced labor, and sexual abuse, and asserting claims under New York law for failure to pay legally required wages, fraud, unjust enrichment, and breach of contract. </t>
  </si>
  <si>
    <t>Docket Nos. 09–2525–cv (L), 09–3615–cv (XAP)</t>
  </si>
  <si>
    <t>LON, SI</t>
  </si>
  <si>
    <t>S, LON, NJPQ</t>
  </si>
  <si>
    <t>ATS</t>
  </si>
  <si>
    <t>ATS, TVPA</t>
  </si>
  <si>
    <t>TVPA</t>
  </si>
  <si>
    <t>HOS</t>
  </si>
  <si>
    <t>Court granted MTD for defendants who were deemed heads of state buy denied MTD for two other defendants</t>
  </si>
  <si>
    <t>Plaintiff alleges that Defendants, under the actual or apparent authority of the United Arab Emirates (“UAE”) government, abducted, imprisoned, and brutally tortured him, a United States citizen, for nearly two years.</t>
  </si>
  <si>
    <t>No. CV 09–01106 DMG (MANx)</t>
  </si>
  <si>
    <t xml:space="preserve">Ecuadorian provinces and Ecuadorian citizens and residents sued companies which, pursuant to contract with United States government, sprayed pesticides over cocaine and heroin farms in Colombia, alleging violations of Alien Tort Claims Act (ATCA) and intentional and domestic common law. </t>
  </si>
  <si>
    <t>S</t>
  </si>
  <si>
    <t>Civil Action Nos. 01–1908 (RWR), 07–1042(RWR)</t>
  </si>
  <si>
    <t>Plaintiffs sought to hold liable for terrorist attacks on United States those who provided material support to terrorists and terrorist organization for wrongful death and survival, assault and battery, and intentional and negligent infliction of emotional distress</t>
  </si>
  <si>
    <t>No. 03 MDL 1570 (GBD)</t>
  </si>
  <si>
    <t>Plaintiffs filed suit against oil company asserting common law claims for negligence and intentional torts under California and Nigerian law, for allegedly acting through Nigerian subsidiary to pay Nigerian military to carry out attacks on offshore oil platform, during which crimes against humanity were purportedly committed against citizens occupying platform to protest subsidiary's destruction of environment and refusal to provide jobs to local population.</t>
  </si>
  <si>
    <t>No. 09–15641</t>
  </si>
  <si>
    <t>Malian children, who were forced to labor on cocoa fields in Cote d'Ivoire, as well as human rights organization, brought class action against multinational corporations which purchased and assisted with production and cultivation of cocoa beans,</t>
  </si>
  <si>
    <t>Court granted defendant's motion to dismiss for failure to state claims upon which relief could be granted because plaintiffs could not establish aiding and abetting liability under ATS</t>
  </si>
  <si>
    <t>No. CV 05–5133 SVW (JTLx)</t>
  </si>
  <si>
    <t>SSP</t>
  </si>
  <si>
    <t>Court granted motion to dismiss because government, an intervenor defendant, validly asserted that the state secrets privilege warranted dismissal of litigation</t>
  </si>
  <si>
    <t>No. 08–15693</t>
  </si>
  <si>
    <t xml:space="preserve">Imprisoned Jamaican citizen proceeding in forma pauperis filed civil rights action seeking monetary relief on ground that New Jersey and Pennsylvania law enforcement officials denied him his right to consular notification under Vienna Convention on Consular Relations. </t>
  </si>
  <si>
    <t xml:space="preserve">Court determined that plaintiff's suit was untimely and SOL barred suit for ATS </t>
  </si>
  <si>
    <t>No. 08-3757</t>
  </si>
  <si>
    <t>Plaintiffs filed suit against defendants for their conduct in connection with the nationalization of the Bigio's property by the Egyptian government that resulted in seizure and confiscation of property in violation of international law</t>
  </si>
  <si>
    <t>Court granted MTD for all defendants except the US because of insubstantial Bivens actions</t>
  </si>
  <si>
    <t>Civil Action No. 10 1389</t>
  </si>
  <si>
    <t>Defendants were indicted on piracy charges and moved to dismiss indictment</t>
  </si>
  <si>
    <t>Estate of Iraqi citizen who was shot to death in Iraq, as well as Iraqi daughter who was injured in shootout in Iraq that killed her Iraqi mother, both filed suits to recover damages from private contractor and private subcontractor that shot Iraqi citizens while providing foreign security to contractor's personnel who were supporting development of Iraqi government</t>
  </si>
  <si>
    <t>NSA</t>
  </si>
  <si>
    <t>Nos. 5:10–CV–72–D, 5:10–CV–73–D</t>
  </si>
  <si>
    <t>Plaintiff brought action to recover from a Spanish museum a painting allegedly confiscated by Nazi Germany.</t>
  </si>
  <si>
    <t>Court affirmed dismissal of action because it did not find any reversible error</t>
  </si>
  <si>
    <t>No. 10-6634</t>
  </si>
  <si>
    <t xml:space="preserve">Seventy-two Iraqi citizens who were formerly detained at military prisons in Iraq brought action against military contractor which provided civilian translators for United States military forces in Iraq and former employee of contractor, alleging that defendants tortured and otherwise physically and mentally abused citizens during their detention and asserting claims for, among other things, war crimes and torture </t>
  </si>
  <si>
    <t>Civil No. PJM 08–1696</t>
  </si>
  <si>
    <t>state of Israeli citizen, who was shot and killed as she drove her car in the Gaza Strip, among others, brought action against the Palestinian Authority (PA) and the Palestine Liberation Organization (PLO)</t>
  </si>
  <si>
    <t>Court affirmed final judgment in favor of defendants because a single murder did not constitute violation of LON</t>
  </si>
  <si>
    <t>No. 09–13618</t>
  </si>
  <si>
    <t>Plaintiffs maintained that Plaintiffs had been and still were performing the allegedly illegal work with the full knowledge of Defendants—even after Defendants had instituted a “zero tolerance” prohibition against all child labor</t>
  </si>
  <si>
    <t>Court granted motion to reconsider regarding issue of delaying compliance of discovery obligations</t>
  </si>
  <si>
    <t>American and foreign victims of terrorist attacks in Israel, the West Bank, and Gaza, or their family members, brought actions against Jordanian bank alleged to have provided banking and administrative services to terrorist organizations.</t>
  </si>
  <si>
    <t>Court granted motion for sanctions against defendant for failure to meet its discovery obligations and denied motion for reconsideration</t>
  </si>
  <si>
    <t xml:space="preserve">No. 04 CV 2799(NG)(VVP) </t>
  </si>
  <si>
    <t xml:space="preserve">Plaintiff alleges that two U.S. Consulate officials in Morocco committed fraud in issuing a passport with a falsified identification of his minor daughter, so that his wife could abduct her and transport her from Morocco to the United States. </t>
  </si>
  <si>
    <t>Court recommended that the action be dismissed for lack of subject matter jurisdiction</t>
  </si>
  <si>
    <t>No. CIV. S–10–1129 GEB GGH PS</t>
  </si>
  <si>
    <t>American citizen arrested by Chilean government sued Republic of Chile and various Chilean government officials for alleged abuse by Chilean criminal courts, and sued airlines for alleged damage to containers of fruit during transport.</t>
  </si>
  <si>
    <t>SI, S</t>
  </si>
  <si>
    <t>Court affirmed judgment dismissing on MTD claims against 2 defendants but vacated judgment of dismissal against other defendants</t>
  </si>
  <si>
    <t>Docket No. 09–3743–cv</t>
  </si>
  <si>
    <t>No. 09 Civ. 8566(DLC)</t>
  </si>
  <si>
    <t xml:space="preserve">Victims of 9/11 terrorist attacks brought actions against alleged supporters of terrorist organization, alleging that their provision of support helped to facilitate attacks. </t>
  </si>
  <si>
    <t xml:space="preserve">Plaintiff is seeking monetary damages for asserted violations of his rights under the Fourth Amendment by false arrest and illegal search and seizure, and violation of the Fourteenth Amendment due process rights. </t>
  </si>
  <si>
    <t>Court dismissed ATS claim because plaintiff failed to allege any tort in violation of LON</t>
  </si>
  <si>
    <t>No. 1:10–CV–0920 TS</t>
  </si>
  <si>
    <t>No. 07–5174</t>
  </si>
  <si>
    <t>Plaintiff filed civil action asseritng a violation of his civil rights</t>
  </si>
  <si>
    <t>No. 4:10cv120–SPM/WCS</t>
  </si>
  <si>
    <t>The plaintiff alleged that the defendant aided the bombing of PanAm Flight 103 in 1988</t>
  </si>
  <si>
    <t>C/A No. 7:10–1122–RBH–WMC</t>
  </si>
  <si>
    <t>Plaintiffs pro se commenced this action against a number of German courts, prosecutors, and judges, as well as the Federal Republic of Germany itself, to recover for injuries sustained as a result of a tax prosecution by the German authorities.</t>
  </si>
  <si>
    <t>No. 09 Civ. 1503(BMC)</t>
  </si>
  <si>
    <t>Plaintiffs filed on behalf of decedents who were murdered by the AUC's Juan Andres Alvarez Front in furtherance of its agreement with Drummond to provide security, pacify the area, and otherwise ensure that the civilian population in and around the Drummond mine and its railroad line would not in any way provide support or cooperation to the FARC or other leftist rebels</t>
  </si>
  <si>
    <t>No. 2:09–CV–01041–RDP</t>
  </si>
  <si>
    <t>No. 10–3675</t>
  </si>
  <si>
    <t>Asemani, a native of Iran, claims that Defendants' agents detained and tortured him because he is an adherent of the Baha‘i faith.</t>
  </si>
  <si>
    <t>Civil Action No. RDB–10–874</t>
  </si>
  <si>
    <t>No. 09-13855</t>
  </si>
  <si>
    <t>Current and former federal prisoners brought action against various prison officials, alleging that the low wages they were paid for work performed in prison violated their rights under the Fifth Amendment and international law.</t>
  </si>
  <si>
    <t>No. 08–15969</t>
  </si>
  <si>
    <t>NA</t>
  </si>
  <si>
    <t>Court affirmed grant of MTD for defendants because ATS did not apply to plaintiffs' claims since they are not aliens</t>
  </si>
  <si>
    <t>American servicemen injured in a terrorist organization's bombing attack in Saudi Arabia, along with one serviceman's mother brought suit alleging that those defendants provided material support and assistance to terrorist organization responsible for the attack.</t>
  </si>
  <si>
    <t>Court found judgment for plaintiffs because sovereign immunity was waived and could be held liable</t>
  </si>
  <si>
    <t>No. 08–cv–533 (RCL)</t>
  </si>
  <si>
    <t xml:space="preserve">American, Israeli, and Canadian civilians who were injured and whose family members were killed in series of terrorist rocket attacks on civilians in Israel brought action under the Alien Tort Claims Act and under Israeli law against United States and Lebanese banks which allegedly provided terrorist organization with wire transfer services. </t>
  </si>
  <si>
    <t>No. 08 CV 7253(GBD)</t>
  </si>
  <si>
    <t>Court granted defendant's MTD because there was insufficient business to subject it to PJ under NY's long arm statute</t>
  </si>
  <si>
    <t>Thompson v. Sampson</t>
  </si>
  <si>
    <t>2010 WL 1027897</t>
  </si>
  <si>
    <t>Jackson v. Swift Transport Co.</t>
  </si>
  <si>
    <t>2010 WL 1439842</t>
  </si>
  <si>
    <t>Velga v. World Meteorological Organisation</t>
  </si>
  <si>
    <t>368 Fed.Appx. 189</t>
  </si>
  <si>
    <t>Adhikari v. Daoud &amp; Partners</t>
  </si>
  <si>
    <t>2010 WL 744237</t>
  </si>
  <si>
    <t>Al Shafi v. Palestinian Authority</t>
  </si>
  <si>
    <t>686 F.Supp.2d 23</t>
  </si>
  <si>
    <t>Al-Zahrani v. Rumsfeld</t>
  </si>
  <si>
    <t>684 F.Supp.2d 103</t>
  </si>
  <si>
    <t>693 F.Supp.2d 4</t>
  </si>
  <si>
    <t>Lev v. Arab Bank, PLC</t>
  </si>
  <si>
    <t>2010 WL 623636</t>
  </si>
  <si>
    <t>2010 WL 308962</t>
  </si>
  <si>
    <t>Zhao v. U.S.</t>
  </si>
  <si>
    <t>91 Fed.Cl. 95</t>
  </si>
  <si>
    <t>Kiobel v. Millson</t>
  </si>
  <si>
    <t>592 F.3d 78</t>
  </si>
  <si>
    <t>Certain Underwriters at Lloyds London v. Great Socialist People's Libyan Arab Jamahiriya</t>
  </si>
  <si>
    <t>677 F.Supp.2d 270</t>
  </si>
  <si>
    <t>Zhao v. Unknown CIA Officer</t>
  </si>
  <si>
    <t>2010 WL 97798</t>
  </si>
  <si>
    <t>In re South African Apartheid Litigation</t>
  </si>
  <si>
    <t>Sobitan v. Glud</t>
  </si>
  <si>
    <t>589 F.3d 379</t>
  </si>
  <si>
    <t>Doe v. Constant</t>
  </si>
  <si>
    <t>354 Fed.Appx. 543</t>
  </si>
  <si>
    <t>669 F.Supp.2d 130</t>
  </si>
  <si>
    <t>Safety Nat. Cas. Corp. v. Certain Underwriters At Lloyd's, London</t>
  </si>
  <si>
    <t>587 F.3d 714</t>
  </si>
  <si>
    <t>2009 WL 8639690</t>
  </si>
  <si>
    <t>2009 WL 9056091</t>
  </si>
  <si>
    <t>697 F.Supp.2d 674</t>
  </si>
  <si>
    <t>Arar v. Ashcroft</t>
  </si>
  <si>
    <t>585 F.3d 559</t>
  </si>
  <si>
    <t>2009 WL 3617578</t>
  </si>
  <si>
    <t>Littlejohn v. United Nations</t>
  </si>
  <si>
    <t>Estate of Husein v. Prince</t>
  </si>
  <si>
    <t>2009 WL 8726450</t>
  </si>
  <si>
    <t>In re XE Services Alien Tort Litigation</t>
  </si>
  <si>
    <t>665 F.Supp.2d 569</t>
  </si>
  <si>
    <t>Brewer v.Islamic Republic of Iran</t>
  </si>
  <si>
    <t>664 F.Supp.2d 43</t>
  </si>
  <si>
    <t>2009 WL 3319960</t>
  </si>
  <si>
    <t>Hattersley v. Hsinchu City Police Dept.</t>
  </si>
  <si>
    <t>Presbyterian Church of Sudan v. Talisman Energy, Inc.</t>
  </si>
  <si>
    <t>582 F.3d 244</t>
  </si>
  <si>
    <t>Sewarz v. Guice</t>
  </si>
  <si>
    <t>664 F.Supp.2d 20</t>
  </si>
  <si>
    <t>659 F.Supp.2d 31</t>
  </si>
  <si>
    <t>In re Islamic Republic of Iran Terrorism Litigation</t>
  </si>
  <si>
    <t>Arraz-Saenz v. State of Colorado</t>
  </si>
  <si>
    <t>2009 WL 3162258</t>
  </si>
  <si>
    <t>Estate of Sa'adoon v. Prince</t>
  </si>
  <si>
    <t>660 F.Supp.2d 723</t>
  </si>
  <si>
    <t>580 F.3d 1</t>
  </si>
  <si>
    <t>Saleh v. Titan Corp.</t>
  </si>
  <si>
    <t>2009 WL 2969465</t>
  </si>
  <si>
    <t>580 F.3d 1048</t>
  </si>
  <si>
    <t>Saludes v. Republica De Cuba</t>
  </si>
  <si>
    <t>655 F.Supp.2d 1290</t>
  </si>
  <si>
    <t>2009 WL 2849572</t>
  </si>
  <si>
    <t>Clay v. Michigan</t>
  </si>
  <si>
    <t>579 F.3d 1088</t>
  </si>
  <si>
    <t>Kpadeh v. Emmanuel</t>
  </si>
  <si>
    <t>261 F.R.D. 687</t>
  </si>
  <si>
    <t>2009 WL 2711955</t>
  </si>
  <si>
    <t>Yahya v. Yemenia-Yemen Airways</t>
  </si>
  <si>
    <t>Aldana v. Del Monte Fresh Produce N.A., Inc.</t>
  </si>
  <si>
    <t>578 F.3d 1283</t>
  </si>
  <si>
    <t>Lopez v. Richardson</t>
  </si>
  <si>
    <t>647 F.Supp.2d 1356</t>
  </si>
  <si>
    <t>577 F.3d 169</t>
  </si>
  <si>
    <t>Jama v. Esmor Correctional Services, Inc.</t>
  </si>
  <si>
    <t>Lizarbe v. Rondon</t>
  </si>
  <si>
    <t>2009 WL 2487083</t>
  </si>
  <si>
    <t>578 F.3d 1252</t>
  </si>
  <si>
    <t>Sinaltrainal v. Coca-Cola Co.</t>
  </si>
  <si>
    <t>650 F.Supp.2d 1004</t>
  </si>
  <si>
    <t>2009 WL 5255327</t>
  </si>
  <si>
    <t>Turedi v. Coca-Cola Co.</t>
  </si>
  <si>
    <t>343 Fed.Appx. 623</t>
  </si>
  <si>
    <t>633 F.Supp.2d 117</t>
  </si>
  <si>
    <t>643 F.Supp.2d 423</t>
  </si>
  <si>
    <t>Rojas Mamani v. Sanchez Berain</t>
  </si>
  <si>
    <t>636 F.Supp.2d 1326</t>
  </si>
  <si>
    <t>Nabulsi v. Nahyan</t>
  </si>
  <si>
    <t>2009 WL 1658017</t>
  </si>
  <si>
    <t>335 Fed.Appx. 81</t>
  </si>
  <si>
    <t>Wiwa v. Shell Petroleum Development Co. of Nigeria Ltd.</t>
  </si>
  <si>
    <t>715 F.Supp.2d 974</t>
  </si>
  <si>
    <t>Garcia v. Benov</t>
  </si>
  <si>
    <t>Jesner v. Arab Bank, PLC</t>
  </si>
  <si>
    <t>2009 WL 4663865</t>
  </si>
  <si>
    <t>Estate of Abtan v. Blackwater Lodge and Training Center</t>
  </si>
  <si>
    <t>611 F.Supp.2d 1</t>
  </si>
  <si>
    <t>579 F.3d 943</t>
  </si>
  <si>
    <t>563 F.3d 992</t>
  </si>
  <si>
    <t>Lopez v. Wallace</t>
  </si>
  <si>
    <t>325 Fed.Appx. 782</t>
  </si>
  <si>
    <t>Rasul v. Myers</t>
  </si>
  <si>
    <t>563 F.3d 527</t>
  </si>
  <si>
    <t>626 F.Supp.2d 377</t>
  </si>
  <si>
    <t xml:space="preserve">Wiwa v. Shell Petroleum Development Co. </t>
  </si>
  <si>
    <t xml:space="preserve">Matar v. Dichter </t>
  </si>
  <si>
    <t>563 F.3d 9</t>
  </si>
  <si>
    <t>Bush v. Klein</t>
  </si>
  <si>
    <t>Cohen v. Clemens</t>
  </si>
  <si>
    <t>2009 WL 1026022</t>
  </si>
  <si>
    <t>617 F.Supp.2d 228</t>
  </si>
  <si>
    <t>321 Fed.Appx. 739</t>
  </si>
  <si>
    <t>Litle v. Arab Bank, PLC</t>
  </si>
  <si>
    <t>611 F.Supp.2d 233</t>
  </si>
  <si>
    <t>607 F.Supp.2d 509</t>
  </si>
  <si>
    <t>Al Shimari v. CACI Premier Technology, Inc.</t>
  </si>
  <si>
    <t>657 F.Supp.2d 700</t>
  </si>
  <si>
    <t>Chavez v. Carranza</t>
  </si>
  <si>
    <t>559 F.3d 486</t>
  </si>
  <si>
    <t>Patel v. U.S.</t>
  </si>
  <si>
    <t>2009 WL 636532</t>
  </si>
  <si>
    <t>2009 WL 593872</t>
  </si>
  <si>
    <t>Roe v. Bridgestone Corp.</t>
  </si>
  <si>
    <t>257 F.R.D. 159</t>
  </si>
  <si>
    <t>642 F.Supp.2d 473</t>
  </si>
  <si>
    <t>RSM Production Corp. v. Fridman</t>
  </si>
  <si>
    <t>Smith v. Strength</t>
  </si>
  <si>
    <t>Abdullahi v. Pfizer, Inc.</t>
  </si>
  <si>
    <t>562 F.3d 163</t>
  </si>
  <si>
    <t>2009 WL 275465</t>
  </si>
  <si>
    <t>552 F.3d 371</t>
  </si>
  <si>
    <t>Massie v. Government of Democratic People's Republic of Korea</t>
  </si>
  <si>
    <t>Romero v. Drummond Co., Inc.</t>
  </si>
  <si>
    <t>552 F.3d 1303</t>
  </si>
  <si>
    <t>Freund v. Republic of France</t>
  </si>
  <si>
    <t>592 F.Supp.2d 540</t>
  </si>
  <si>
    <t>550 F.3d 822</t>
  </si>
  <si>
    <t>Chowdhury v. WorldTel Bangladesh Holding, Ltd.</t>
  </si>
  <si>
    <t>588 F.Supp.2d 375</t>
  </si>
  <si>
    <t>Milton v. Boles</t>
  </si>
  <si>
    <t>2008 WL 5070052</t>
  </si>
  <si>
    <t>Doe v. Al Maktoum</t>
  </si>
  <si>
    <t>2008 WL 4965169</t>
  </si>
  <si>
    <t>Mohammad v. Bin Tarraf</t>
  </si>
  <si>
    <t>300 Fed.Appx. 87</t>
  </si>
  <si>
    <t>S.R. v. U.S.</t>
  </si>
  <si>
    <t>2008 WL 4826090</t>
  </si>
  <si>
    <t>Allen v. Figuera</t>
  </si>
  <si>
    <t>2008 WL 4829744</t>
  </si>
  <si>
    <t>584 F.Supp.2d 1355</t>
  </si>
  <si>
    <t>Brown v. Gropper</t>
  </si>
  <si>
    <t>2008 WL 4809924</t>
  </si>
  <si>
    <t>Allen v. Ortiz</t>
  </si>
  <si>
    <t>2008 WL 4829854</t>
  </si>
  <si>
    <t>Brown v. U.S. Bureau of Immigration and Customs Enforcement Dept.</t>
  </si>
  <si>
    <t>2008 WL 4813083</t>
  </si>
  <si>
    <t>Park v. Korean Broadcasting System</t>
  </si>
  <si>
    <t>2008 WL 4724374</t>
  </si>
  <si>
    <t>Jeremiah v. Burnette</t>
  </si>
  <si>
    <t>297 Fed.Appx. 854</t>
  </si>
  <si>
    <t>2008 WL 4610258</t>
  </si>
  <si>
    <t>Garcia v. U.S.</t>
  </si>
  <si>
    <t>2008 WL 4610042</t>
  </si>
  <si>
    <t>2008 WL 4533944</t>
  </si>
  <si>
    <t>2008 WL 4444572</t>
  </si>
  <si>
    <t>Mastafa v. Australian Wheat Bd. Ltd.</t>
  </si>
  <si>
    <t>2008 WL 4378443,</t>
  </si>
  <si>
    <t>Abagninin v. AMVAC Chemical Corp.</t>
  </si>
  <si>
    <t>545 F.3d 733</t>
  </si>
  <si>
    <t>2008 WL 4350539</t>
  </si>
  <si>
    <t>Bromfield v. Mukasey</t>
  </si>
  <si>
    <t>543 F.3d 1071</t>
  </si>
  <si>
    <t>573 F.Supp.2d 16</t>
  </si>
  <si>
    <t>Sewraz v. Guice</t>
  </si>
  <si>
    <t>2008 WL 3926443</t>
  </si>
  <si>
    <t>Grieveson v. Anderson</t>
  </si>
  <si>
    <t>538 F.3d 763</t>
  </si>
  <si>
    <t>Erby v. Pfizer Pharmaceutical Co.</t>
  </si>
  <si>
    <t>2008 WL 3318730</t>
  </si>
  <si>
    <t>Weixum v. Xilai</t>
  </si>
  <si>
    <t>568 F.Supp.2d 35</t>
  </si>
  <si>
    <t>2008 WL 2985448</t>
  </si>
  <si>
    <t>Bakhtiar v. Islamic Republic of Iran</t>
  </si>
  <si>
    <t>571 F.Supp.2d 27</t>
  </si>
  <si>
    <t>2008 WL 2732192</t>
  </si>
  <si>
    <t>Fayoade v. Spratte</t>
  </si>
  <si>
    <t>284 Fed.Appx. 345</t>
  </si>
  <si>
    <t>532 F.3d 157</t>
  </si>
  <si>
    <t>Simon v. Republic of Iraq</t>
  </si>
  <si>
    <t>529 F.3d 1187</t>
  </si>
  <si>
    <t>557 F.Supp.2d 1080</t>
  </si>
  <si>
    <t>Gandara v. Bennett</t>
  </si>
  <si>
    <t>528 F.3d 823</t>
  </si>
  <si>
    <t>2008 WL 1924235</t>
  </si>
  <si>
    <t>Mora v. New York</t>
  </si>
  <si>
    <t>524 F.3d 183</t>
  </si>
  <si>
    <t>Jama v. Esmor Correctional Services Inc.</t>
  </si>
  <si>
    <t>Shaoulian-Tehrani v. Khatami</t>
  </si>
  <si>
    <t>2008 WL 1790386</t>
  </si>
  <si>
    <t>Harbury v. Hayden</t>
  </si>
  <si>
    <t>522 F.3d 413</t>
  </si>
  <si>
    <t>2008 WL 929525</t>
  </si>
  <si>
    <t>Aikpitanhi v. Iberia Airlines of Spain</t>
  </si>
  <si>
    <t>553 F.Supp.2d 872</t>
  </si>
  <si>
    <t>Fisher v. Great Socialist People's Libyan Arab Jamahiriya</t>
  </si>
  <si>
    <t>541 F.Supp.2d 46</t>
  </si>
  <si>
    <t>Plaintiff, a state prisoner incarcerated at a correctional facility, filed a complaint pursuant to ATS</t>
  </si>
  <si>
    <t>Court dismissed case because plaintiff filed at least three lawsuits dismissed for failure to state a claim and thus was barred from proceeding in forma pauperis</t>
  </si>
  <si>
    <t>No. 1:10-cv-231</t>
  </si>
  <si>
    <t>Court recommended that defendant's motion for summary judgment be granted the complaint be dismissed</t>
  </si>
  <si>
    <t>Plaintiff, proceeding pro se and in forma pauperis, filed her complaint alleging employment discrimination based upon “age, sex, retaliation, disability, religion”</t>
  </si>
  <si>
    <t>No. 3:08–0743</t>
  </si>
  <si>
    <t xml:space="preserve">Rosario Veiga brought suit against the World Meteorological Organisation (the “WMO”) and several individual defendants after she was wrongly dismissed from her position at the WMO. </t>
  </si>
  <si>
    <t>Court affirmed the grant of MTD against plaintiff</t>
  </si>
  <si>
    <t>No. 08-3999-cv</t>
  </si>
  <si>
    <t>Mujica v. AirScan Inc.</t>
  </si>
  <si>
    <t>Ezeiruaku v. Bull</t>
  </si>
  <si>
    <t>Nino v. U.S.</t>
  </si>
  <si>
    <t>Dhiab v. Obama</t>
  </si>
  <si>
    <t>Jaramillo v. Naranjo</t>
  </si>
  <si>
    <t>Udugampola v. Jacobs</t>
  </si>
  <si>
    <t>Mwani v. Al Qaeda</t>
  </si>
  <si>
    <t>Doe v. Exxon Mobil Corporation</t>
  </si>
  <si>
    <t>Doe I v. Cisco Systems, Inc.</t>
  </si>
  <si>
    <t>Doe I v. Nestle USA, Inc.</t>
  </si>
  <si>
    <t>Perez v. U.S.</t>
  </si>
  <si>
    <t>Rosenberg v. Pasha</t>
  </si>
  <si>
    <t>Gerlach v. German State</t>
  </si>
  <si>
    <t>Albers v. Larson</t>
  </si>
  <si>
    <t>Warfaa v. Ali</t>
  </si>
  <si>
    <t>Cardona v. Chiquita Brands Intern., Inc.</t>
  </si>
  <si>
    <t>Ameur v. Gates</t>
  </si>
  <si>
    <t>William v. AES Corp.</t>
  </si>
  <si>
    <t>Meshal v. Higgenbotham</t>
  </si>
  <si>
    <t>Allaithi v. Rumsfeld</t>
  </si>
  <si>
    <t>Sikhs for Justice v. Gandhi</t>
  </si>
  <si>
    <t>Simon v. Republic of Hungary</t>
  </si>
  <si>
    <t>Fernandez v. Spain</t>
  </si>
  <si>
    <t>Howard v. Maximus, Inc.</t>
  </si>
  <si>
    <t>Ahmad v. Christian Friends of Israeli Communities</t>
  </si>
  <si>
    <t>Krishanti v. Rajaratnam</t>
  </si>
  <si>
    <t>Sikhs for Justice Inc. v. Indian National Congress Party</t>
  </si>
  <si>
    <t>Gandy v. Raemisch</t>
  </si>
  <si>
    <t>Sanusi v. Department of Homeland Sec.</t>
  </si>
  <si>
    <t>Du Daobin v. Cisco Systems, Inc.</t>
  </si>
  <si>
    <t>Aamer v. Obama</t>
  </si>
  <si>
    <t>Chowdhury v. Worldtel Bangladesh Holding, Ltd.</t>
  </si>
  <si>
    <t xml:space="preserve"> Aldana v. Del Monte Fresh Produce N.A., Inc.</t>
  </si>
  <si>
    <t>Johnson v. City of New York</t>
  </si>
  <si>
    <t>Janko v. Gates</t>
  </si>
  <si>
    <t>Daimler AG v. Bauman</t>
  </si>
  <si>
    <t>Korber v. Bundesrepublik Deutschland</t>
  </si>
  <si>
    <t>Sikhs for Justice v. Badal</t>
  </si>
  <si>
    <t>Tarros S.p.A. v. U.S.</t>
  </si>
  <si>
    <t>Drummond Company, Inc. v. Collingsworth</t>
  </si>
  <si>
    <t>Ben-Haim v. Neeman</t>
  </si>
  <si>
    <t>Rosenberg v. Lashkar-e-Taiba</t>
  </si>
  <si>
    <t>Chen Gang v. Zhao Zhizhen</t>
  </si>
  <si>
    <t>Corral v. U.S.</t>
  </si>
  <si>
    <t>Muntslag v. Beerens</t>
  </si>
  <si>
    <t>Balintulo v. Daimler AG</t>
  </si>
  <si>
    <t>Kaplan v. Central Bank of Islamic Republic of Iran</t>
  </si>
  <si>
    <t>U.S. v. Lawrence</t>
  </si>
  <si>
    <t>Ahmed v. Magan</t>
  </si>
  <si>
    <t>Richardson v. Attorney General of the British Virgin Islands</t>
  </si>
  <si>
    <t>Sexual Minorities Uganda v. Lively</t>
  </si>
  <si>
    <t>Ahmed-Al-Khalifa v. Al-Assad</t>
  </si>
  <si>
    <t xml:space="preserve"> Ahmed v. Commissioner for Educ. Lagos State</t>
  </si>
  <si>
    <t>Ahmed-Al-Khalifa v. Minister of Interior, Federal Republic of Nigeria</t>
  </si>
  <si>
    <t>Hua Chen v. Honghui Shi</t>
  </si>
  <si>
    <t>Ahmed-Al-Khalifa v. Obama</t>
  </si>
  <si>
    <t>Ezekiel v. B.S.S. Steel Rolling Mills</t>
  </si>
  <si>
    <t>Ahmed-Al-Khalifa v. Trayers</t>
  </si>
  <si>
    <t>Mwangi v. Bush</t>
  </si>
  <si>
    <t>Delgado v. Villanueva</t>
  </si>
  <si>
    <t>Ahmed-Al-Khalifa v. Salvation Army</t>
  </si>
  <si>
    <t>Mohammadi v. Islamic Republic of Iran</t>
  </si>
  <si>
    <t>Mwani v. Laden</t>
  </si>
  <si>
    <t>Ahmed-Al-Khalifa v. Queen Elizabeth II</t>
  </si>
  <si>
    <t>Muntslag v. D'Ieteren, S.A.</t>
  </si>
  <si>
    <t>Sikhs For Justice v. Badal</t>
  </si>
  <si>
    <t>2014 WL 5587404</t>
  </si>
  <si>
    <t>770 F.3d 170</t>
  </si>
  <si>
    <t>2014 WL 4988472</t>
  </si>
  <si>
    <t>2014 WL 4954458</t>
  </si>
  <si>
    <t>2014 WL 4898210</t>
  </si>
  <si>
    <t>2014 WL 4809287</t>
  </si>
  <si>
    <t>2014 WL 4749182</t>
  </si>
  <si>
    <t>2014 WL 4748614</t>
  </si>
  <si>
    <t>767 F.3d 1229</t>
  </si>
  <si>
    <t>2014 WL 4746256</t>
  </si>
  <si>
    <t>2014 WL 4446381</t>
  </si>
  <si>
    <t>766 F.3d 1013</t>
  </si>
  <si>
    <t>2014 WL 4385473,</t>
  </si>
  <si>
    <t>2014 WL 4290444</t>
  </si>
  <si>
    <t>577 Fed.Appx. 22</t>
  </si>
  <si>
    <t>2014 WL 4161978</t>
  </si>
  <si>
    <t>2014 WL 4057836</t>
  </si>
  <si>
    <t>2014 WL 3734121</t>
  </si>
  <si>
    <t>760 F.3d 1185</t>
  </si>
  <si>
    <t>759 F.3d 317</t>
  </si>
  <si>
    <t>758 F.3d 516</t>
  </si>
  <si>
    <t>757 F.3d 249</t>
  </si>
  <si>
    <t>2014 WL 2896012</t>
  </si>
  <si>
    <t>2014 WL 2648032</t>
  </si>
  <si>
    <t>753 F.3d 1327</t>
  </si>
  <si>
    <t>2014 WL 2573487</t>
  </si>
  <si>
    <t>2014 WL 2069491</t>
  </si>
  <si>
    <t>2014 WL 1873411</t>
  </si>
  <si>
    <t>2014 WL 1807069</t>
  </si>
  <si>
    <t>2014 WL 3859973</t>
  </si>
  <si>
    <t>2014 WL 1796322</t>
  </si>
  <si>
    <t>2014 WL 1669873</t>
  </si>
  <si>
    <t>17 F.Supp.3d 334</t>
  </si>
  <si>
    <t>15 F.Supp.3d 454</t>
  </si>
  <si>
    <t>2014 WL 1292799</t>
  </si>
  <si>
    <t>2014 WL 1310344</t>
  </si>
  <si>
    <t>2014 WL 1028575</t>
  </si>
  <si>
    <t>2 F.Supp.3d 717</t>
  </si>
  <si>
    <t>742 F.3d 1023</t>
  </si>
  <si>
    <t>746 F.3d 42</t>
  </si>
  <si>
    <t>2014 WL 468887</t>
  </si>
  <si>
    <t>2014 WL 323595</t>
  </si>
  <si>
    <t>2014 WL 229801</t>
  </si>
  <si>
    <t>741 F.3d 136</t>
  </si>
  <si>
    <t>134 S.Ct. 746</t>
  </si>
  <si>
    <t>739 F.3d 1009</t>
  </si>
  <si>
    <t>736 F.3d 743</t>
  </si>
  <si>
    <t>982 F.Supp.2d 325</t>
  </si>
  <si>
    <t>2013 WL 6074157</t>
  </si>
  <si>
    <t>2013 WL 5978101</t>
  </si>
  <si>
    <t>2013 WL 5934645</t>
  </si>
  <si>
    <t>543 Fed.Appx. 152</t>
  </si>
  <si>
    <t>732 F.3d 990</t>
  </si>
  <si>
    <t>980 F.Supp.2d 336</t>
  </si>
  <si>
    <t>2013 WL 5313411</t>
  </si>
  <si>
    <t>2013 WL 5231543</t>
  </si>
  <si>
    <t>2013 WL 8170187</t>
  </si>
  <si>
    <t>964 F.Supp.2d 52</t>
  </si>
  <si>
    <t>2013 WL 4564646</t>
  </si>
  <si>
    <t>2013 WL 4540919</t>
  </si>
  <si>
    <t>2013 WL 4519669</t>
  </si>
  <si>
    <t>2013 WL 4511354</t>
  </si>
  <si>
    <t>727 F.3d 174</t>
  </si>
  <si>
    <t>2013 WL 8175779</t>
  </si>
  <si>
    <t>961 F.Supp.2d 185</t>
  </si>
  <si>
    <t>727 F.3d 386</t>
  </si>
  <si>
    <t>2013 WL 4479077</t>
  </si>
  <si>
    <t>2013 WL 4494975</t>
  </si>
  <si>
    <t>960 F.Supp.2d 304</t>
  </si>
  <si>
    <t>2013 WL 4401831</t>
  </si>
  <si>
    <t>2013 WL 4001194</t>
  </si>
  <si>
    <t>2013 WL 3991961</t>
  </si>
  <si>
    <t>2013 WL 3963735</t>
  </si>
  <si>
    <t>2013 WL 3873960</t>
  </si>
  <si>
    <t>2013 WL 3797287</t>
  </si>
  <si>
    <t>2013 WL 3873978</t>
  </si>
  <si>
    <t>2013 WL 3339161</t>
  </si>
  <si>
    <t>2013 WL 3326212</t>
  </si>
  <si>
    <t>951 F.Supp.2d 857</t>
  </si>
  <si>
    <t>2013 WL 3155018</t>
  </si>
  <si>
    <t>2013 WL 3009649</t>
  </si>
  <si>
    <t>2013 WL 8170186</t>
  </si>
  <si>
    <t>950 F.Supp.2d 29</t>
  </si>
  <si>
    <t>2013 WL 3006338</t>
  </si>
  <si>
    <t>2013 WL 2432947</t>
  </si>
  <si>
    <t>947 F.Supp.2d 48</t>
  </si>
  <si>
    <t>947 F.Supp.2d 1</t>
  </si>
  <si>
    <t>2013 WL 2242459</t>
  </si>
  <si>
    <t>2013 WL 2150686</t>
  </si>
  <si>
    <t>2013 WL 1819218</t>
  </si>
  <si>
    <t>2013 WL 2155116</t>
  </si>
  <si>
    <t>Nos. 10–55515, 10–55516, 10–55587</t>
  </si>
  <si>
    <t>Court found the defendants immune and therefore found that it lacked subject matter jurisdiction over plaintiff's claims, granting defendant's MTD</t>
  </si>
  <si>
    <t>Civil Action No. 14–2567 (JBS/KMW)</t>
  </si>
  <si>
    <t>No. 10–5258–cv</t>
  </si>
  <si>
    <t>Plaintiffs brought suit against the US for failing to adequately train Border Patrol agents concerning the proper use of force</t>
  </si>
  <si>
    <t>Court granted defendant's MTD on ATS claims because plaintiffs failed to esatblish violation of LON</t>
  </si>
  <si>
    <t>No. 13CV0469 WQH (BGS)</t>
  </si>
  <si>
    <t>Plaintiff alleged that his indefinite detention by the US government violated the US Constitution and international law</t>
  </si>
  <si>
    <t>Court granted intervenors' motion to intervene and to unseal videotape evidence</t>
  </si>
  <si>
    <t>Civil Action No. 05–1457 (GK)</t>
  </si>
  <si>
    <t>PAE, IPC</t>
  </si>
  <si>
    <t>No. 10–21951–CIV</t>
  </si>
  <si>
    <t>Plaintiffs brought suit for the deaths of those killed when Usama Bin Ladena nd Al Qaeda exploded a massive truck bomb at the US Embassy in Nairobi, Kenya</t>
  </si>
  <si>
    <t>Court entered final judgment against Al Qaeda for the 6 plaintiffs by way of a separate jdugment order</t>
  </si>
  <si>
    <t>Civil Action No. 99–125(JMF)</t>
  </si>
  <si>
    <t>Survivors of military operation in Croatia's Krajina region filed putative class action against private military contractor based in the United States, alleging that contractor assisted Croatian military in designing and carrying out genocide and forced displacement of ethnic Serbs.</t>
  </si>
  <si>
    <t>Court gratned in part and denied in part defendant's MTD, finding that PAE was not rebutted, federal question jurisdiction was not basis for jurisdiction, CAFA was not basis for jurisdiction, plaintiffs stated claims under IL and VA law for civil conspiracy, SOL defendant could not be resolved on MTD, and applicability of ASD could not be resolved in MTD</t>
  </si>
  <si>
    <t>10 C 5197</t>
  </si>
  <si>
    <t>Children of former union leaders who were murdered in Colombia sued corporation and its subsidiary which managed its mining operations, and two employees of corporation, alleging that entities and employees hired paramilitaries from United Self-Defense Forces of Colombia (AUC) to assassinate their fathers</t>
  </si>
  <si>
    <t>Court affirmed the grant of MSJ for eight plaintiffs and the dismissal of claims of remaining four plaintiffs</t>
  </si>
  <si>
    <t>PAE, PD, SD</t>
  </si>
  <si>
    <t>No. 12–15268</t>
  </si>
  <si>
    <t>Civil No. 01–1357(RCL), Civil No. 07–1022(RCL)</t>
  </si>
  <si>
    <t xml:space="preserve">Citizens of United States and China brought action against manufacturer of internet networking hardware and manufacturer's officers, asserting claims for, inter alia, torture under Alien Tort Statute (ATS) and violation of Electronic Communication Privacy Act (ECPA), based on defendants' design of system used by Chinese authorities to apprehend plaintiffs in China. </t>
  </si>
  <si>
    <t>Court granted defendant's MTD because alleged torture failed to overcome PAE, defendants lacked requisite knowledge for liability of aiding and abetting, and defendants were exempt from liability under ECPA</t>
  </si>
  <si>
    <t>PAE, NL</t>
  </si>
  <si>
    <t>Case No. 5:11–CV–02449–EJD</t>
  </si>
  <si>
    <t>No. 10–56739</t>
  </si>
  <si>
    <t xml:space="preserve">Three former child slaves, who were forced to harvest cocoa in the Ivory Coast, brought class action against multinational companies that controlled production of Ivorian cocoa, alleging that the companies were liable under the Alien Tort Statute (ATS) for aiding and abetting child slavery in the Ivory Coast. </t>
  </si>
  <si>
    <t>Court reversed and vacated lower court's grant of MTD for defendants because prohibition oagainst slavery was universal norm and plaintiffs sufficiently plead mens rea for aiding and abetting</t>
  </si>
  <si>
    <t>Plaintiffs filed suit seeking damages for the death of decedent who was shot crossing the border</t>
  </si>
  <si>
    <t>Court dismissed plaintiffs' ATS claims because plaintiff failed to show a violation of LON and that US consented to be sued (SI waived)</t>
  </si>
  <si>
    <t>No. 13cv1417–WQH–BGS</t>
  </si>
  <si>
    <t>Victims of violence during decades-long South African legal regime known as apartheid brought putative class action under the Alien Tort Statute (ATS) against various corporations alleging aiding and abetting violations of customary international law committed by the South African apartheid regime</t>
  </si>
  <si>
    <t>Court denied plaintiff's motion to amend their complaint because no relevant corproate conduct touched or concerned the US</t>
  </si>
  <si>
    <t>Nos. 02 MDL 1499(SAS), 02 Civ. 4712(SAS), 02 Civ. 6218(SAS), 03 Civ. 1024(SAS), 03 Civ. 4524(SAS)</t>
  </si>
  <si>
    <t>Plaintiffs filed suit against defendants for allegedly coordinating the Mumbai attacks with Lashkar-e-Taiba, causing the death of plaintiffs' family</t>
  </si>
  <si>
    <t>No. 13–4334–cv</t>
  </si>
  <si>
    <t>Court affirmed the dismissal of plaintiff's claims on grounds of sovereign immunity</t>
  </si>
  <si>
    <t>Court dismissed plaintiff's complaint because FSIA is sole basis for jurisdiction over foreign state</t>
  </si>
  <si>
    <t>No. 14–CV–4684 (NGG)(LB)</t>
  </si>
  <si>
    <t>Somali national who was allegedly tortured based on his membership in a clan opposed to Somalia's leader at the time brought action against former officer of Somali military for allegedly directly participating in his torture, including shooting him five times and leaving him for dead.</t>
  </si>
  <si>
    <t>No. 1:05cv701 (LMB/JFA)</t>
  </si>
  <si>
    <t>More than 4,000 citizens of Colombia brought actions against two American corporations, alleging that defendants participated in a campaign of torture and murder in Colombia by reviewing, approving, and concealing a scheme of payments and weapons shipments to Colombian paramilitary organizations</t>
  </si>
  <si>
    <t>Court reversed orders denying dismissal because claims under TVPA were not asserted against natural persons and the complaints did not state claims within jurisdiction of US courts</t>
  </si>
  <si>
    <t>No. 12–14898</t>
  </si>
  <si>
    <t>NNP, PAE</t>
  </si>
  <si>
    <t>Enemy combatant brought action against various former government officials, alleging that he was abused, mistreated, and tortured during his detention at US military facilities in Afghanistan and Cuba</t>
  </si>
  <si>
    <t>No. 13–2011</t>
  </si>
  <si>
    <t>Nos. 13–1937, 13–2162</t>
  </si>
  <si>
    <t xml:space="preserve">Four Iraqi citizens brought action in the Southern District of Ohio under the Alien Tort Statute (ATS) against, inter alia, military contractor, alleging that plaintiffs were abused and tortured during their detention at Abu Ghraib prison in Iraq as suspected enemy combatants. </t>
  </si>
  <si>
    <t xml:space="preserve">Parents of 15-year old boy shot and killed by United States Border Patrol Agent while he was playing in the cement culvert separating the United States from Mexico brought action against the United States, various federal agencies, the Agent involved in the shooting, and unknown federal agents </t>
  </si>
  <si>
    <t>Court affirmed in part and reversed in part the grant of defendant's MTD. ATS did not waive US soveriegn immunity</t>
  </si>
  <si>
    <t>Nos. 11–50792, 12–50217, 12–50301</t>
  </si>
  <si>
    <t xml:space="preserve">Customers, citizens and residents of Cameroon, brought action against Cameroonian power company and its Virginia parent corporation, seeking relief pursuant to the Alien Tort Statute (ATS) and Virginia common law for injuries resulting from power company's alleged provision of faulty and dangerous electrical supply in Cameroon. </t>
  </si>
  <si>
    <t>Court granted defenant's MTD because customers failed to state liabiity against parent company, there was a lack of personal jurisdiction, ATS did not have extraterritorial application, and ATS did not provide court jurisdiction</t>
  </si>
  <si>
    <t>No. 1:14CV343 JCC/TRJ</t>
  </si>
  <si>
    <t>Case No. 1:09–2178 (EGS)</t>
  </si>
  <si>
    <t>Detainee, who was an American citizen traveling in Africa, brought Bivens action against Federal Bureau of Investigation (FBI) agents and other United States officials, alleging violations of the Fourth and Fifth Amendments and tortuous use of interrogation techniques</t>
  </si>
  <si>
    <t>Aliens formerly detained at United States Naval Base in Guantanamo Bay, Cuba, after they were found by military tribunal not to be enemy combatants brought actions under Alien Tort Statute (ATS) alleging that United States officials who authorized and supervised their detention violated their rights under US and international law</t>
  </si>
  <si>
    <t>Court held that aliens had to bring suit against US pursuant to FTCA and not ATS</t>
  </si>
  <si>
    <t>Nos. 13–5096, 13–5097</t>
  </si>
  <si>
    <t>Plaintiffs filed suit to seek justice and compensation for those Sikhs who were injured or whose family members were killed and whose property was destroyed during the Sikh Genocide of November 1984.</t>
  </si>
  <si>
    <t>PAE, S, SOL, IPC</t>
  </si>
  <si>
    <t>Court dismissed with prejudice the amended complaint because ATS claims did not rebut PAE, plaintiffs lacked standing, SOL barred action, and the facts alleged were insufficient for TVPA claims</t>
  </si>
  <si>
    <t>No. 13 Civ. 4920(BMC)</t>
  </si>
  <si>
    <t>Nine Bolivian residents and citizens brought action against former president and minister of defense under the Alien Tort Statute (ATS) and Torture Victims Protection Act (TVPA), as well as under state law, for the alleged massacre of Bolivian citizens during a period of civil unrest.</t>
  </si>
  <si>
    <t>Case Nos. 07–22459–CIV, 08–21063–CIV</t>
  </si>
  <si>
    <t>Holocaust survivors brought action against Republic of Hungary, Hungarian national railway, and private freight rail company, seeking recompense for property allegedly stolen from them during World War II.</t>
  </si>
  <si>
    <t>Civil Action No. 10–1770 (BAH)</t>
  </si>
  <si>
    <t>PAE, PJ</t>
  </si>
  <si>
    <t>Civil No. 13–1911(PG)</t>
  </si>
  <si>
    <t>No. 13 Civ. 3376(JMF)</t>
  </si>
  <si>
    <t>Civil Action No. 2:09–cv–05395 (JLL)(JAD)</t>
  </si>
  <si>
    <t>NA, FL</t>
  </si>
  <si>
    <t>PAE, NA</t>
  </si>
  <si>
    <t>Plaintiff challenged the constitutionality of a CDOC regulation that allows inmates to make privileged phone calls only to licensed attorneys. He also asserted that three prison officials retaliated agianst him for filing a grievance about a prison employee's conduct</t>
  </si>
  <si>
    <t>FL, LON</t>
  </si>
  <si>
    <t>Court dismissed in its entirety plaintiff's claims relating to Vienna Convention under ATS</t>
  </si>
  <si>
    <t>Civil Action No. 12–cv–03331–MSK–MJW</t>
  </si>
  <si>
    <t>Chinese dissidents brought action against provider of computer networking hardware and services, and its chief executive officer (CEO), alleging that defendants assisted in creation of China's nationwide surveillance program, ostensibly used for law enforcement purposes, despite knowing that it would be used to identify and torture dissidents.</t>
  </si>
  <si>
    <t xml:space="preserve">Plaintiff, a citizen of Bangladesh, brought action against a business associate and an affiliated company under the Alien Tort Statute (ATS) and the Torture Victim Protection Act (TVPA), alleging that defendants caused him to be detained and tortured by a paramilitary unit of the Bangladeshi national police during a business dispute. </t>
  </si>
  <si>
    <t>No. 09–4483–cv</t>
  </si>
  <si>
    <t>Civil No. PJM 11–1538</t>
  </si>
  <si>
    <t>Guatemalan labor organizers brought action pursuant to Torture Victim Protection Act (TVPA) and Alien Tort Statute (ATS) alleging that armed private security force employed by owner of Guatemalan banana plantation kidnapped, detained, and tortured them on plantation.</t>
  </si>
  <si>
    <t>Court affirmed the dismissal on forum non coveniens grounds because plaintiffs could not seek reexamination of forum non conveniens decision by arguing unavailability of Guatemalan courts</t>
  </si>
  <si>
    <t>No. 12–16143</t>
  </si>
  <si>
    <t>Court ordered judgment in amount of $4,205,000 be entered for plaintiffs</t>
  </si>
  <si>
    <t>Court affirmed grant of MTD for defendants because MCA ousted the court of jurisdiction</t>
  </si>
  <si>
    <t>No. 12–5017</t>
  </si>
  <si>
    <t>MCA</t>
  </si>
  <si>
    <t xml:space="preserve">Argentinian residents brought suit against German corporation under the Alien Tort Statute (ATS), and the Torture Victims Protection Act (TVPA), alleging that its wholly-owned Argentinian subsidiary collaborated with state security forces to kidnap, detain, torture, and kill the plaintiffs or their relatives during Argentina's “Dirty War.” </t>
  </si>
  <si>
    <t>Court reversed reversal of grant of MTD. Due process did not permit exercise of general jurisdiction over the corporation in California</t>
  </si>
  <si>
    <t>No. 11–965</t>
  </si>
  <si>
    <t>Bondholders brought action to recover on bearer bonds that Germany had issued or guaranteed before World War II began.</t>
  </si>
  <si>
    <t>No. 12–3269</t>
  </si>
  <si>
    <t>SOL, PAE</t>
  </si>
  <si>
    <t>Human rights group and alleged torture victims filed class action alleging that Punjabi official was responsible for overseeing police and other security personnel implicated in extrajudicial killings and torture in Punjab, in violation of customary international law and Torture Victim Protection Act.</t>
  </si>
  <si>
    <t>Court affirmed grant of MTD because plaintiffs failed to effect service of process upon official</t>
  </si>
  <si>
    <t>No. 13–2316</t>
  </si>
  <si>
    <t>No. 2:09–CV–1041–RDP</t>
  </si>
  <si>
    <t>Fathers dissatisfied with the resolution of their marital and child custody cases in the courts of Israel brought action against high-ranking Israeli officials, and three not-for-profit charitable entities, alleging that Israel's family law system discriminated unfairly against fathers in child custody and support disputes.</t>
  </si>
  <si>
    <t>Court affirmed the grant of MTD for defendants because ATS was not applicable to conduct in Israel and fathers failed to state a claim under TVPA</t>
  </si>
  <si>
    <t>No. 13–1522</t>
  </si>
  <si>
    <t xml:space="preserve">INC </t>
  </si>
  <si>
    <t>Court vacated and remanded decision of lower court to grant defendant's MTD. Personal jurisdiction was reasoanble</t>
  </si>
  <si>
    <t xml:space="preserve">Alien detainee brought action against numerous military and civilian officials, seeking damages for his detention and treatment at Guantanamo Bay. </t>
  </si>
  <si>
    <t>American and Israeli citizens who were injured or had relatives killed during terrorist attack in India brought action  against agency of Pakistan and two of its former directors.</t>
  </si>
  <si>
    <t>Nos. 10–CV–5381 (DLI)(CLP), 10–CV–5382 (DLI)(CLP), 10–CV–5448 (DLI)(CLP), 11–CV–3893 (DLI)(CLP), 12–CV–5816 (DLI)(CLP)</t>
  </si>
  <si>
    <t>Court granted defendants' MTD because it lacked jurisdiction under FSIA and directors were entitled to foreign sovereign immunity</t>
  </si>
  <si>
    <t>MTD/P for ISI and MTD/WP for Pasha and Taj</t>
  </si>
  <si>
    <t>No. 3:04CV1146 RNC</t>
  </si>
  <si>
    <t>Plaintiff brought action against defendants under ATS, alleging that legal actions abroad by defendants against plaintiff is a result of a conspiracy that violates her freedom of speech and freedom of thought</t>
  </si>
  <si>
    <t>Court granted defendant's MTD because plaintiff failed to allege any facts constituting any claim agianst defendants</t>
  </si>
  <si>
    <t>No. 12–cv–07168 (TPG)</t>
  </si>
  <si>
    <t>Civil Action No. 09–cv–1237</t>
  </si>
  <si>
    <t>Actions were brought on behalf of individuals who suffered damages as result of crimes of apartheid in South Africa, alleging, among other things, that multinational corporations which did business in apartheid South Africa, violated international law</t>
  </si>
  <si>
    <t>Court denied defendant's petition for writ of mandamus beacause mandamus relief was not warranted, where corporations could obtain relief sought by moving for judgment on the pleadings in district court, and putative appeal under the collateral order doctrine would be held in abeyance</t>
  </si>
  <si>
    <t>Docket Nos. 09–2778–cv(L), 09–2779–cv, 09–2780–cv, 09–2781–cv, 09–2783–cv, 09–2785–cv, 09–2787–cv, 09–2792–cv, 09–2801–cv, 09–3037–cv.</t>
  </si>
  <si>
    <t>Following a conflict along the border between Israel and Lebanon which included rocket attacks on civilians in Israel, victims and family members or the estates of victims of those rocket attacks brought action against two banks and others, alleging that they were involved in transfers of funds from the Islamic Republic of Iran to the terrorist group that carried out the attacks</t>
  </si>
  <si>
    <t>Court granted defendant's MTD because court lacked subject matter jurisdiction in action alleging violation of ATS</t>
  </si>
  <si>
    <t>Civil No. 10–483(RCL)</t>
  </si>
  <si>
    <t>The complaint alleged that defendant Abdi Aden Magan, a legal resident of the United States, is liable for plaintiff Ahmed's arbitrary detention in Somalia from November 20, 1988 to early March 1989, torture, and cruel, inhuman and degrading treatment or punishment because he exercised command responsibility over, aided and abetted, and conspired with subordinates in the Somali National Security Service in accordance with a common plan to abuse the rights of perceived political opponents of the government of Somalia, and that plaintiff was arbitrarily detained, tortured, and subjected to cruel, inhuman or degrading treatment by subordinates of defendant or others acting in accordance with this common plan.</t>
  </si>
  <si>
    <t>Court recommended that plaintiff be awarded $5 million in compensatory damages and $10 million in punitive damages</t>
  </si>
  <si>
    <t>Civil Action No. 2:10–cv–00342</t>
  </si>
  <si>
    <t>Umbrella organization representing groups advocating for the fair and equal treatment of lesbian, gay, bisexual, transgender, and intersex (LGBTI) people in Uganda brought action, alleging that defendant, an American citizen, acting in concert with others through actions taken in both the United States and Uganda, violated the law of nations and conspired to persecute the LGBTI community in Uganda.</t>
  </si>
  <si>
    <t>Court denied defendants' MTDs because allegations were sufficient to establish jurisdiction under ATS, organization had individual standing, organization had associational standing, allegations were sufficient to support claim that defendant's actions were not protected under First Amendment, and MTD state law claims would be denied pending full discovery</t>
  </si>
  <si>
    <t>C.A. No. 12–cv–30051–MAP</t>
  </si>
  <si>
    <t>PAE, FL</t>
  </si>
  <si>
    <t>PAE, FL, S</t>
  </si>
  <si>
    <t>No. 1:13–cv–48–RV–GRJ</t>
  </si>
  <si>
    <t>PAE, FL, SOL</t>
  </si>
  <si>
    <t>No. 1:13–cv–00050–MP–GRJ</t>
  </si>
  <si>
    <t>No. 5:13–cv–172–RS–GRJ</t>
  </si>
  <si>
    <t>No. 09 Civ. 8920(RJS)</t>
  </si>
  <si>
    <t>PJ, PAE</t>
  </si>
  <si>
    <t>FL, PAE, S</t>
  </si>
  <si>
    <t>Plaintiff, a resident of Nigeria, seeks redress for the “unlawful detention of Shaker Aamer in Guantanamo Bay since 11 years ago without the right to a fair trial by the United States of America government,” “the persecution of Gao Zhisheng and his family by the Chinese government without the rights to a fair trail [sic],” and the “detention, torture and persecution of Shin Dong–Hyuk, and the execution of his mother and brother without due process of the law by the North Korean government.”</t>
  </si>
  <si>
    <t>Court held that complaint should be dismissed with prejudice for lack of subject matter jurisdiction and lack of standing</t>
  </si>
  <si>
    <t>No. 1:13–cv–49–MW/GRJ</t>
  </si>
  <si>
    <t>Court held that complaint should be dismissed with prejudice because plaintiff failed to rebut PAE</t>
  </si>
  <si>
    <t>No. 3:13cv167/MCR/CJK</t>
  </si>
  <si>
    <t>Plaintiff alleges that Defendants, presumably all foreign nationals, rendered”[i]neffective assistance of counsel ... in a deportation proceeding,” which, Plaintiff avers, led to his “unlawful transfer, persecution and torture between four European Union States[,] namely [the] United Kingdom, Ireland, [the] Netherlands, [and] Spain,” as well as to Plaintiff's “eventual deportation to Nigeria.”</t>
  </si>
  <si>
    <t>Court dismissed plaintiff's complaint becaues plaintiff failed to rebut PAE and filed frivolous suits</t>
  </si>
  <si>
    <t>No. 3:13–CV–00869 (CSH)</t>
  </si>
  <si>
    <t>Plaintiff brought action for damages for violation of basic human rights, for the wrongful rape, for the torture necessitated, for the wrongful breach of personal privacy, for the purported professionalism as giving cause in carnal knowledge, for concerted attitude and its warranted assault on physical character, for labeling Abomination irrespective of physical liaison or contact, for indoctrination recourse on physical identity of above mentioned Plaintiff Isaac Mwangi under the treaties of the United States, the Law of Nations and the laws of the states of the United States and the doctrine of [pendent] jurisdiction.</t>
  </si>
  <si>
    <t>NA, SOL, PAE</t>
  </si>
  <si>
    <t>Court granted defendant's MTD because plaintiff was not an alien, the SOL had passed, and plaintiff failed to rebut PAE</t>
  </si>
  <si>
    <t>Civil Action No. 5: 12–373–KKC</t>
  </si>
  <si>
    <t xml:space="preserve">Plaintiffs brought acction against a group of corporations and their individual owners and officers who recruited Plaintiffs for employment in the United States pursuant to the H–2B visa guest worker program. </t>
  </si>
  <si>
    <t>No. 12 Civ. 3113(JMF)</t>
  </si>
  <si>
    <t>No. 3:13cv289–WS</t>
  </si>
  <si>
    <t>Siblings of prisoner, who allegedly died after he was tortured in Iranian prison, brought action against Islamic Republic of Iran and others</t>
  </si>
  <si>
    <t>Civil Action No. 09–1289 (BAH)</t>
  </si>
  <si>
    <t>Kenyan victims and family members of victims of bombing outside American embassy brought action against terrorist and terrorist organization for orchestrating the bombing</t>
  </si>
  <si>
    <t>Court held that, as a matter of first impression, the bombing of the embassy “touched and concerned” the United States with sufficient force to displace the presumption against extraterritorial application of the Alien Tort Statute (ATS), as required for District Court to have subject matter jurisdiction over the action</t>
  </si>
  <si>
    <t>PAE, SOL, S, FL</t>
  </si>
  <si>
    <t xml:space="preserve">Plaintiff, a resident of Nigeria, seeks redress “for what happend [sic] to my descendant [sic] and families through the institution of Apartheid in South Africa and its environments.” </t>
  </si>
  <si>
    <t>No. 5:13–cv–103–RS–CJK</t>
  </si>
  <si>
    <t>Court granted defendant's MTD because plaintiff failed to rebut PAE</t>
  </si>
  <si>
    <t>No. 12–cv–07038 (TPG)</t>
  </si>
  <si>
    <t>Plaintiff filed suit against defendant for claims relating to slaver and forced labor</t>
  </si>
  <si>
    <t>Palestinian national and family brought action against Palestinian Authority (PA) and Palestine Liberation Organization (PLO), alleging that defendants violated law of nations and Israeli law by abducting and torturing him.</t>
  </si>
  <si>
    <t>Civil Action No. 09–06 (RWR)</t>
  </si>
  <si>
    <t>Survivors of detainees who died at Guantanamo Naval Base sued the United States and a host of government officials, asserting that the detainees had been subjected to physical and psychological torture and abuse, including sleep deprivation, exposure to prolonged temperature extremes, invasive body searches, beatings, threats, inadequate medical treatment and withholding of necessary medication, and religious abuse.</t>
  </si>
  <si>
    <t>Court granted MTD on ATS claim because once US was substituted for individual defendants, sovereign immunity barred suit</t>
  </si>
  <si>
    <t>Civil Action No. 09–0028 (ESH)</t>
  </si>
  <si>
    <t xml:space="preserve">Estate and survivor of Iraqi citizens brought actions against government contractor and contractor's private security firm, asserting assault and battery, wrongful death, intentional infliction of emotional distress, and negligence, arising from incident in which security personnel allegedly shot and killed Iraqi citizens in Iraq. </t>
  </si>
  <si>
    <t>Plaintiffs brought suit against defendant, alleging that defendant knowingly and intentionally aided and abetted attacks on civllians in Israel by provding financial and administrative services to Hamas and other terrorist groups</t>
  </si>
  <si>
    <t>Court granted in part and denied in part defendant's MTD. ATS claims should survive because they allege violation of LON, court has jurisdiction, and do not pose NJPQ</t>
  </si>
  <si>
    <t>No. 08 CV 3251(NG)(VVP)</t>
  </si>
  <si>
    <t>Civil Action No. H–09–1963</t>
  </si>
  <si>
    <t>Alien, who had been convicted of illegal reentry into the United States, filed suit against customs officer who had arrested him and Assistant United States Attorney who had prosecuted his case, alleging violations of Vienna Convention on Consular Relations.</t>
  </si>
  <si>
    <t>No. 07-3119</t>
  </si>
  <si>
    <t>Court affirmed denial of defendant's motion to vacate default because court had subject matter jurisdiction to enter default judgment, service was proper, and defendant failed to demonstrate requisite extraordinary circumstances to warrant vacation of default</t>
  </si>
  <si>
    <t>No. 08–4827–cv</t>
  </si>
  <si>
    <t>Docket No. 06–4216–cv</t>
  </si>
  <si>
    <t xml:space="preserve">Alien, a dual citizen of Syria and Canada, brought action against United States and various government officials, alleging that after being detained and mistreated, he was removed to Syria so that he could be interrogated under torture by Syrian authorities. </t>
  </si>
  <si>
    <t>Court dismissed plaintiff's case with leave to amend to remedy the factual allegations as required to state a cognizable claim under ATS. Although plaintiffs alleged war crimes violation, they failed to sufficiently allege facts that defendants' actions constituted war crimes</t>
  </si>
  <si>
    <t>No. 1:09cv1048</t>
  </si>
  <si>
    <t xml:space="preserve">Iraqi nationals, and estates of 19 deceased Iraqi nationals, brought five actions against eleven business entities, and one individual who allegedly owned and operated one of entities, alleging that nationals were killed or seriously injured by defendants while defendants provided security services for United States government. </t>
  </si>
  <si>
    <t>Though court found that claims did not raise NJPQ and could not be dismissed for FNC, it found that plaintiffs faield to state valid federal claims and did not properly plead facts necessary for diversity jurisdiction or supplemental jurisdiction. Court granted MTD but allowed plaintiffs to amend their complaints and replead</t>
  </si>
  <si>
    <t>Nos. 1:09cv615, 1:09cv616, 1:09cv617, 1:09cv618, 1:09cv645</t>
  </si>
  <si>
    <t>Docket No. 07–0016–cv</t>
  </si>
  <si>
    <t>Widow and sons of U.S. citizen allegedly tortured and killed in the West Bank of Israel brought action against three individuals, the Palestinian Authority (PA), and the Palestine Liberation Organization (PLO), alleging violations of the Torture Victim Protection Act (TVPA), the Alien Tort Statute (ATS), and federal common law.</t>
  </si>
  <si>
    <t>Civil Case No. 08–1800 (RJL)</t>
  </si>
  <si>
    <t>Plaintiff brought action because he was not informed of his right to contact the Mexican Consulate under Vienna Convention of Consular Relations and was dissatisfied with his court-appointed counsel</t>
  </si>
  <si>
    <t>Civil Action No. 07–cv–02046–PAB–BNB</t>
  </si>
  <si>
    <t>Plaintiff brought action against an American company and its alleged owner and one of its independent contractors for the alleged murder of an Iraqi citizen by the contractor</t>
  </si>
  <si>
    <t>Court held that it lacked jurisdiction to approve the settlement agreement under the VA wrongful death statute because the death did not occur in VA</t>
  </si>
  <si>
    <t>Case No. 1:09cv615</t>
  </si>
  <si>
    <t>Iraqi nationals, or their widows, brought actions against two American companies that had contracted to provide interrogators or interpreters for United States military, arising out of the alleged infliction of abusive treatment or torture while plaintiffs, or their decedents, were detained by U.S. military forces at an Iraqi prison.</t>
  </si>
  <si>
    <t>Nos. 08-7008, 08-7009</t>
  </si>
  <si>
    <t xml:space="preserve">Plaintiffs allege that their property was “seized, carried away and deposited, or otherwise added to the Ustasha Treasury by agents of the Ustasha Regime” and that such property was “deliberately concealed, laundered, hypothecated, commingled and converted by [ ] OFM and its agents for the benefit of [OFM] and members of the former Ustasha Regime.” </t>
  </si>
  <si>
    <t>No. C-99-4941 MMC</t>
  </si>
  <si>
    <t>Court granted defendant's MTD because plaintiffs failed to show any statute provided any jurisdiction over the action because no treaties were violated and brigandage does not constitute violation of LON</t>
  </si>
  <si>
    <t>Plaintiff brought suit against defendants in connection with the arrest and detention of Plaintiff Omar Rodriguez Saludes by the Cuban government.</t>
  </si>
  <si>
    <t>Court ordered and adjuded default judgment of compensatory damages in the amount of $2.5 million for plaintiffs and $25 million for punitive damages</t>
  </si>
  <si>
    <t>No. 03–20833–CIV</t>
  </si>
  <si>
    <t>The complaint challenges Plaintiffs' arrests, convictions, and imprisonment. Plaintiffs allege that they were transferred to the Michigan Department of Corrections under the guise of being United States citizens, but that they never agreed to subject themselves to the State's jurisdiction, and that they are enslaved in violation of their basic human rights.</t>
  </si>
  <si>
    <t>Court granted motion to dismiss with prejudice because claims are frivolous and plaintiffs failed to state a claim and were also seeking damages form an entity that was immune from relief</t>
  </si>
  <si>
    <t>No. 09–12509</t>
  </si>
  <si>
    <t>NA, FL, LON, SI</t>
  </si>
  <si>
    <t>Court denied plaintiff's motion for class certification because citizens failed to demonstrate that common questions of law and fact predominated over questions affecting individual plaintiffs</t>
  </si>
  <si>
    <t>No. 09–20050–CIV</t>
  </si>
  <si>
    <t xml:space="preserve">Aliens brought action against their former employer based on events in Guatemala during labor dispute. </t>
  </si>
  <si>
    <t>Court affirmed dismissal of complaint, finding that lower court had not abused its discretion in dismissing action on FNC grounds</t>
  </si>
  <si>
    <t>No. 07–15471</t>
  </si>
  <si>
    <t xml:space="preserve">Club patron, who was an alien and a minor, brought § 1983 action against city and city police officer, in his individual and official capacities, alleging Fourth and Fourteenth Amendment violations arising out of incident outside club. Patron also alleged violation of law of nations, and state law claims of assault, battery, and intentional infliction of emotional distress. </t>
  </si>
  <si>
    <t>Civil Action No. 1:08–CV–3377–JOF</t>
  </si>
  <si>
    <t>Civil No. PJM 07–1809</t>
  </si>
  <si>
    <t>Court denied defendant's motion for certification of the court's order, seeking to appeal the eight rulings on an interlocutory basis</t>
  </si>
  <si>
    <t xml:space="preserve">In consolidated actions, Colombian trade union leaders and representatives of deceased employee brought suit against United States soft drink licensor and its Colombian subsidiary, together with Colombian bottler and its managers, alleging that defendants collaborated with Colombian paramilitary forces to murder and torture them. </t>
  </si>
  <si>
    <t>NL, LON, IPC</t>
  </si>
  <si>
    <t>No. 06–15851</t>
  </si>
  <si>
    <t>Case No. CV 00–11695 MMM (MANx)</t>
  </si>
  <si>
    <t>Court held that prudential exhaustion requirement was not appropriate before plaintiffs could bring crimes against humanity, war crimes, and racial discrimination claims against group under ATS and that plaitniffs  adequately pled crimes against humanity but not cruel, inhuman and degrading treatment under ATS</t>
  </si>
  <si>
    <t>Plaintiff brought action because throughout the proceedings, Judge Rojas Arancibia denied Mr. Carpenter rights guaranteed by Chile's Constitution, such as a court-appointed interpreter, an attorney, and an opportunity to review his court file.</t>
  </si>
  <si>
    <t>Court granted defendants' MTD because plaintiff failed to adequately state a claim</t>
  </si>
  <si>
    <t>No. 07–CV–5290 (JS)(ETB)</t>
  </si>
  <si>
    <t>Plaintiffs, citizens of Turkey allegedly injured and imprisoned in a labor dispute in that country, brought action against American soft-drink manufacturer and its Turkish licensee</t>
  </si>
  <si>
    <t>Court affirmed grant of MTD because plaintiffs' choice of the United States as the forum for their action was not entitled to special deference and Turkey would provide an adequate forum for adjudication</t>
  </si>
  <si>
    <t>No. 06–5464–cv</t>
  </si>
  <si>
    <t xml:space="preserve">Plaintiff brought suit against defendant for torture and for breach of contract, conversion, breach of fiduciary duty, intentional infliction of emotional distress, and malicious prosecution in violation of the common law of the State of Texas. </t>
  </si>
  <si>
    <t>Civil Action No. H–06–2683</t>
  </si>
  <si>
    <t>Relatives of 10 Nigerians who allegedly were detained, tortured, and executed by Nigerian oil company, in concert with Nigerian government and with knowledge of subsidiary's corporate parents, brought action against oil company</t>
  </si>
  <si>
    <t>No. 08–1803–cv</t>
  </si>
  <si>
    <t>Plaintiffs brought suit against defendants for knowingly providing banking and administrative services to various organizations, identified by the U.S. government as terrorist organizations, that sponsored suicide bombings and other murderous attacks on innocent civilians in Israel</t>
  </si>
  <si>
    <t>No. 06–CV–3869 (NG)(VVP)</t>
  </si>
  <si>
    <t>Foreign nationals who allegedly had been transferred in secret to foreign countries for detention and interrogation pursuant to “extraordinary rendition” program operated by Central Intelligence Agency (CIA) brought action against company alleged to have taken part in the program</t>
  </si>
  <si>
    <t>No. 08-15693</t>
  </si>
  <si>
    <t>Court reversed and remanded grant of government's motion to intervene and dismiss because suit was not barred under state secrets doctrine. Furthemore Court of Appeals could not affirm grant of motion to dismiss on ground that there was “no possibility” that foreign nationals could establish prima facie case without using privileged information</t>
  </si>
  <si>
    <t>Victims of two shooting incidents in Iraq brought action against security companies which protected Department of State personnel alleging that companies were responsible for incidents and asserting claims for war crimes under the Alien Tort Claims Act, assault and battery, wrongful death, intentional and negligent infliction of emotional distress, and negligent hiring, training, and supervision. a</t>
  </si>
  <si>
    <t>Court stayed motion to dismiss because contractual relationship between companies and Department was insufficiently substantial to render District of Columbia a suitable venue, criminal and congressional investigations of companies were not basis for venue, allegations that companies misled Department to obtain contract to protect personnel in Iraq did not establish venue and court would stay companies' motion so that victims could supplement their opposition to motion with additional evidence supporting propriety of venue in District</t>
  </si>
  <si>
    <t>Civil Action Nos. 07–1831 (RBW), 07–2273(RBW)</t>
  </si>
  <si>
    <t>Alien incarcerated in state prison brought civil rights action under the alien tort statute against various police and court officials, alleging a violation of his rights under the Vienna Convention on Consular Relations (VCCR).</t>
  </si>
  <si>
    <t>The Court of Appeals held that VCCR's consular notification provision did not confer judicially enforceable individual right that alien could enforce under the alien tort statute.</t>
  </si>
  <si>
    <t>No. 08-15307</t>
  </si>
  <si>
    <t>Former detainees at military facility in Guantanamo Bay, Cuba, sued Secretary of Defense and commanding officers, alleging they were tortured</t>
  </si>
  <si>
    <t>Nos. 06-5209, 06-5222</t>
  </si>
  <si>
    <t>Putative class action was brought by or on behalf of citizens injured or killed in bombing of Gaza apartment building against former head of Israeli General Security Service (GSS), alleging war crimes and wrongful death</t>
  </si>
  <si>
    <t>Docket No. 07–2579–cv</t>
  </si>
  <si>
    <t>Plaintiff brought action and alleged that Defendants engaged in a vast conspiracy to harm him after he was committed to a psychiatric hospital in August 2006</t>
  </si>
  <si>
    <t>Court denied applicaton to proceed in forma pauperis, denied motion for reconsideration, and set a deadline for payment of filing fee</t>
  </si>
  <si>
    <t>No. C 08–1354 JF (RS)</t>
  </si>
  <si>
    <t>Alien detainee, proceeding pro se, sued immigration agent and assistant chief counsel for Department of Homeland Security for damages, declaration that defendants' actions were unlawful, and correction of official records, alleging that defendants falsified and failed to file immigration forms relating to his pending immigration case, causing him to be denied release on bond.</t>
  </si>
  <si>
    <t>Court found that ATS did not apply to claims because complaint failed to allege that defendants committed violation of LON or a US treaty</t>
  </si>
  <si>
    <t>No. 08–1394</t>
  </si>
  <si>
    <t>After parties brought suit against defendant alleging that Jordanian bank knowingly provided banking and administrative services that facilitated the actions of the terrorist organizations, Bank brought third party complaints against several other banks, seeking contribution.</t>
  </si>
  <si>
    <t>Court dismissed the third party complaints</t>
  </si>
  <si>
    <t>Nos. 04 CV 5449 (NG)(VVP), 04 CV 5564 (NG)(VVP), 05 CV 388 (NG)(VVP), 05 CV 3183 (NG)(VVP), 05 CV 3738 (NG)(VVP), 06 CV 1623 (NG)(VVP), 06 CV 3869 (NG)(VVP)</t>
  </si>
  <si>
    <t>Court affirmed the award of compensatory and punitive damages to the victims</t>
  </si>
  <si>
    <t>No. 06–6234</t>
  </si>
  <si>
    <t xml:space="preserve">Liberian rubber plantation workers, both adults and children, brought action in federal court in California against multinational corporation and other related defendants alleging forced labor, forced child labor, poor working conditions, and low wages. Venue was transferred to Indiana. </t>
  </si>
  <si>
    <t>Court denied plaintiffs' motion to certify a class and denied plaintiffs' motion to strike</t>
  </si>
  <si>
    <t>No. 1:06–cv–0627–DFH–JMS</t>
  </si>
  <si>
    <t>During Plaintiff's interrogation and questioning, he maintains that he asked Defendant Kitchen to provide him with the Panamanian Consulate's telephone number, address, and requested that he be permitted to call the Panamanian Consulate. He was denied his request</t>
  </si>
  <si>
    <t>No. CV 108–066</t>
  </si>
  <si>
    <t xml:space="preserve">Nigerian children and their guardians sued drug company under the Alien Tort Statute, alleging that drug company violated a customary international law norm prohibiting involuntary medical experimentation on humans when it tested an experimental antibiotic on children in Nigeria, including themselves, without their consent or knowledge. </t>
  </si>
  <si>
    <t>Court reversed and remanded dismissal of plaintiff's compain for lack of subject matter and FNC because prohibition on nonconsensual medical experimentation on human beings constituted a universally accepted norm of customary international law, and consequently an alleged violation thereof fell within jurisdiction of Alien Tort Statute and state action element of claim against drug company under Alien Tort Statute was adequately alleged</t>
  </si>
  <si>
    <t>Docket Nos. 05–4863–cv(L), 05–6768–cv(CON)</t>
  </si>
  <si>
    <t xml:space="preserve">Labor union and relatives of deceased union leaders brought cause of action under the Alien Tort Statute and the Torture Victim Protection Act to recover based on alleged recruitment, by executives of United States corporation's Colombian subsidiary, of paramilitary forces to torture and murder union leaders. Plaintiffs also asserted wrongful death and other tort claims under both Colombia and Alabama law. </t>
  </si>
  <si>
    <t xml:space="preserve">Court affirmed lower court's order excluding testimony of plaintiff's experts and partial summary judgment against plaintiffs as well as finding that the court did not have subject matter jurisdiction. Court found that (1) TVPA allows suits against corporate defendants; (2) ATS contains no express exception for corporations; (3) plaintiffs failed to satisfy state action of TVPA; (4) district court did not abuse its discretion in refusing to exercise supplemental jurisdiction over plaintiffs' wrongful death claim under Colombian law; (5) district court did not abuse its discretion in denying plaintiffs' motion for additional continuance when they were not able to complete letter rogatory process to secure witness' testimony for rescheduled trial date; (6) district court did not abuse its discretion in excluding testimony of late-disclosed witnesses; and (7)district court did not abuse its discretion in refusing to allow plaintiffs' proffered experts to testify </t>
  </si>
  <si>
    <t>No. 07–14090</t>
  </si>
  <si>
    <t>Plaintiff, a citizen of Bangladesh, along with the corporation which employed him and a corporation which was a shareholder in the employing corporation, brought action alleging that defendants, an individual and another corporation involved in a business dispute with plaintiffs caused the individual plaintiff to be imprisoned on false charges and tortured in Bangladesh.</t>
  </si>
  <si>
    <t>Court granted defendant's MTD because plaintiff's facts did not state a vilation of the law of nations, failed to establish sufficiently aiding and abetting theory, plaintiff did not allge sufficient facts to claim torture in violation of TVPA</t>
  </si>
  <si>
    <t>LON, IPC, NL</t>
  </si>
  <si>
    <t>No. 08 Civ. 1659(BMC)</t>
  </si>
  <si>
    <t xml:space="preserve">Plaintiff appeared to be claiming that he was being falsely imprisoned on account of particular state actors' processing and disposition of documents plaintiff filed after entry of his judgment of conviction and sentence in the Circuit Court of Escambia County, Florida. </t>
  </si>
  <si>
    <t>No. 3:08cv286/LAC/MD</t>
  </si>
  <si>
    <t>FL, NA</t>
  </si>
  <si>
    <t>Court dismissed with prejduice plaintiff's federal claims relating to ATS and FTCA</t>
  </si>
  <si>
    <t>Civil Action No. 07–293–KSF</t>
  </si>
  <si>
    <t>Court granted defendant's motion to dismiss without prejudice for lack of personal jurisdiction</t>
  </si>
  <si>
    <t>No. 07-1504-cv</t>
  </si>
  <si>
    <t>Cuban nationals who resided in Florida brought action against operator of drydock facility, alleging that operator and the government of Cuba trafficked them from Cuba to Curacao under threat of physical and psychological harm, including the threat of imprisonment, and forced them to work on ships and oil platforms there.</t>
  </si>
  <si>
    <t>Court held that plaintiffs were entitled up to $20 million each in compensatory damages and $10 million each in punitive damages</t>
  </si>
  <si>
    <t>No. 06–22128–CIV–KING/BANDSTRA</t>
  </si>
  <si>
    <t>Plaintiff alleged Defendant had harassed and intimidated him in violation of Article 25 of the Universal Declaration of Human Rights (the “UDHR”) and removed allegations relating to extortion and racial discrimination.</t>
  </si>
  <si>
    <t>Court granted motion to dismiss the case because UDHR does not establish relevant and applicable rule of international law</t>
  </si>
  <si>
    <t>Action No. 3:08-CV-278</t>
  </si>
  <si>
    <t>2008 WL 724337</t>
  </si>
  <si>
    <t xml:space="preserve"> Shaoulian-Tehrani v. Khatami</t>
  </si>
  <si>
    <t>2008 WL 708252</t>
  </si>
  <si>
    <t>Leka v. U.S.</t>
  </si>
  <si>
    <t>2008 WL 686797</t>
  </si>
  <si>
    <t>Bank Julius Baer &amp; Co. Ltd v. Wikileaks</t>
  </si>
  <si>
    <t>535 F.Supp.2d 980</t>
  </si>
  <si>
    <t>Wachsman ex rel. Wachsman v. Islamic Republic of Iran</t>
  </si>
  <si>
    <t>537 F.Supp.2d 85</t>
  </si>
  <si>
    <t>Ben-Rafael v. Islamic Republic of Iran</t>
  </si>
  <si>
    <t>540 F.Supp.2d 39</t>
  </si>
  <si>
    <t>Vietnam Ass'n for Victims of Agent Orange v. Dow Chemical Co.</t>
  </si>
  <si>
    <t>517 F.3d 104</t>
  </si>
  <si>
    <t>Alperin v. Vatican Bank</t>
  </si>
  <si>
    <t>2008 WL 509300</t>
  </si>
  <si>
    <t>Belhas v. Ya'alon</t>
  </si>
  <si>
    <t>515 F.3d 1279</t>
  </si>
  <si>
    <t>539 F.Supp.2d 1128</t>
  </si>
  <si>
    <t>Puentes-Rosabal v. Fine</t>
  </si>
  <si>
    <t>2008 WL 323232</t>
  </si>
  <si>
    <t>Torrez v. Correctional Corp. of America</t>
  </si>
  <si>
    <t>2008 WL 191983</t>
  </si>
  <si>
    <t>512 F.3d 644</t>
  </si>
  <si>
    <t>Simpson v. Socialist People's Libyan Arab Jamahiriya</t>
  </si>
  <si>
    <t>529 F.Supp.2d 80</t>
  </si>
  <si>
    <t>Plaintiff alleged hat he was arrested by federal officers without receiving notice of his right, guaranteed by the Vienna Convention on Consular Relations, to contact his consulate</t>
  </si>
  <si>
    <t>Court denied plaintiff's motion for leave to amend his complaint and his motions for appointment of counsel and his motion for withholding of removal. Court granted defendant's motion to dismiss</t>
  </si>
  <si>
    <t>No. 07 C 3015</t>
  </si>
  <si>
    <t>Plaintiff claimed that the defendants negligently broadcast inadequate instructions and failed to warn viewers of the risks of following the instructions shown on the program</t>
  </si>
  <si>
    <t>Court granted defendant's motion to dismiss on ATS claim because plaintiff did not assert any claims that were related to a treaty between the US and South Korea</t>
  </si>
  <si>
    <t>No. 07-2233</t>
  </si>
  <si>
    <t>State prisoner, a Jamaican citizen, brought action against Georgia state officials, alleging violations of his rights under Vienna Convention on Consular Relations (VCCR).</t>
  </si>
  <si>
    <t>Court affirmed the grant of MTD because prisoner's claims were unenforceable private damage actions</t>
  </si>
  <si>
    <t>No. 08-13310</t>
  </si>
  <si>
    <t>Plaintiff was a prisoner in the custody of the United States Bureau of Prisons who currently is incarcerated at the United States Penitentiary, Administrative Maximum, in Florence, Colorado.</t>
  </si>
  <si>
    <t>Court found that complaint failed to comply with the pleading requirements</t>
  </si>
  <si>
    <t>Civil Action No. 08–CV–02006–BNB</t>
  </si>
  <si>
    <t>No. 05 Civ. 8335(LAP)</t>
  </si>
  <si>
    <t xml:space="preserve">Plaintiffs brought suit claiming that their decedent was allegedly tortured and killed by agents of Defendants the Palestinian Authority (“PA”) and the Palestinian Liberation Organization “PLO”) in the West Bank. </t>
  </si>
  <si>
    <t>Court granted plaintiffs' motion to transfer</t>
  </si>
  <si>
    <t>Court granted certain defendants' MTD in its entirety. Court granted other defendant's MTD. Plaintiff's motion for leave to amend their complaint was granted with regards to certain defendants</t>
  </si>
  <si>
    <t>No. 07 Civ. 7955(GEL)</t>
  </si>
  <si>
    <t>NL, IPC, FNC</t>
  </si>
  <si>
    <t>MTD/WP, MTD/P</t>
  </si>
  <si>
    <t xml:space="preserve">Residents and workers in Ivory Coast on banana and pineapple plantations filed action against manufacturers, distributors, and users of agricultural pesticide 1, 2 Dibromo–3–Chloropropane (DBCP) alleging genocide and crimes against humanity </t>
  </si>
  <si>
    <t>IPC, NSA, LON</t>
  </si>
  <si>
    <t>Court granted MTD on ATS claims because ATS does not waive SI and plaintiffs failed to allege a violation of LON</t>
  </si>
  <si>
    <t>Plaintiffs alleged that in international waters off the coast of Ecuador, the United States Coast Guard Law Enforcement Detachment (“Coast Guard”), which is owned and operated by the United States, unlawfully and negligently “stopped, searched, arrested, detained and imprisoned the Plaintiffs, seized the boat [and] destroyed the cargo and fish owned by Plaintiffs.”</t>
  </si>
  <si>
    <t>No. 07cv817 WQH (WMc)</t>
  </si>
  <si>
    <t>Civil Action No. 01–1357 (LFO)</t>
  </si>
  <si>
    <t>Indonesian villagers brought action against oil corporation, two American corporate affiliates, and Indonesian subsidiary, alleging various state law tort claims arising from alleged torture and killings committed by Indonesian military security force, which was hired to protect oil field and was paid by subsidiary.</t>
  </si>
  <si>
    <t>Plaintiff filed complaint that was prolix, repetiive, and overly complex, alleging civil rights violations and various torts</t>
  </si>
  <si>
    <t>Civil Action No. 3:08cv35</t>
  </si>
  <si>
    <t>Court granted MTD without prejudice because the amended complaint failed to give the scores of named defendants fair notice of Mr. Sewraz's claims and the grounds upon which they rest</t>
  </si>
  <si>
    <t>No. 05–4681</t>
  </si>
  <si>
    <t>Court affirmed in part and reversed in part and remanded grant of MSJ</t>
  </si>
  <si>
    <t>Plaintiffs brought this suit against Bo Xilai for human rights abuses that allegedly occurred while he served as governor of Liaoning Province from 2001 to 2004</t>
  </si>
  <si>
    <t>Civil Action No. 04–0649(RJL)</t>
  </si>
  <si>
    <t>Civil Action No. 07-6119 (SDW)</t>
  </si>
  <si>
    <t>Court dismissed the complaint with prejudice for failure to state a claim upon which relief may be granted for certain defendants and dismissed the complaint without prejudice for remaining defendants</t>
  </si>
  <si>
    <t>Plaintiff brought suit because at no time during his arrest in 1988 was he advised by any federal, state or local law enforcement official of his right to consular notification under Article 36 of the Vienna Convention</t>
  </si>
  <si>
    <t xml:space="preserve">Alien, who was convicted in state court for false imprisonment, brought § 1983 action against sheriff, sheriff's office, district attorney, and an unknown investigator, alleging violation of the consular notification provisions of the Vienna Convention on Consular Relations. </t>
  </si>
  <si>
    <t>Court affirmed the dismissal of plaintiff's claim because Vienna Convention does not confer enforceable individual rights</t>
  </si>
  <si>
    <t>No. 06–16088</t>
  </si>
  <si>
    <t>Docket No. 06-0341-pr</t>
  </si>
  <si>
    <t>Detained foreign national brought civil rights action alleging that officials of State of New York violated Article 36 of Vienna Convention on Consular Relations by not notifying him that he could contact his consulate after having been arrested.</t>
  </si>
  <si>
    <t>JTD</t>
  </si>
  <si>
    <t>Jury returned a verdict, finding no liability against any defendant standing trial under the ATCA or pursuant to the claim of negligent hiring, training, retention and supervision of John Lima and Willard Stovall</t>
  </si>
  <si>
    <t>No. 06 Civ. 6868(DC)</t>
  </si>
  <si>
    <t>Plaintiffs brought suit because family members were tortured by officials of the Islamic Republic of Iran (hereinafter “Islamic Republic”) and are being wrongfully imprisoned in Iranian jails</t>
  </si>
  <si>
    <t>No. C07-01589 MJJ</t>
  </si>
  <si>
    <t>Serra worked on the prison camp grounds as a waterer and supported the work of the Federal Prison Industries (known as “UNICOR”) making cable and dairy products. Serra and other prisoners were paid as low as nineteen cents per hour for this work.</t>
  </si>
  <si>
    <t>Case No. 07-CV-14468</t>
  </si>
  <si>
    <t>Four surviving siblings of United States citizen killed in bombing of airliner over Scotland brought action against the Great Socialist People's Libyan Arab Jamahiriya and the Libyan External Security Organization (collectively “Libya”), as well as against a Libyan official convicted of planning and executing the bombing.</t>
  </si>
  <si>
    <t>Court granted in part and denied in part defendant's MTD. Plaintiffs lacked standing though to bring action under TVPA</t>
  </si>
  <si>
    <t>Civil Action Nos. 04–02055 (HHK), 05–02454(HHK)</t>
  </si>
  <si>
    <t>Plaintiff brought suit because defendants by failing to inform him of his right, under the Vienna Convention on Consular Relations, to contact the Albanian Consulate following his arrest on drug charges.</t>
  </si>
  <si>
    <t>No. 06-cv-1484 (GLS-RFT)</t>
  </si>
  <si>
    <t xml:space="preserve">Alien incarcerated in state prison brought civil rights action against various police and court officials, claiming, inter alia, that his rights under Vienna Convention on Consular Relations (VCCR) were violated when he was denied opportunity to contact Venezuela Consulate at time of arrest. </t>
  </si>
  <si>
    <t>Court affirmed in part and vacated and remanded in part the grant of MTD, finding that district court was required to consider VCCR violation claim</t>
  </si>
  <si>
    <t>No. 07-13680</t>
  </si>
  <si>
    <t>Court affirmed grant of MTD because (1) District Court lacked jurisdiction under Alien Tort Statute (ATS) to consider plaintiffs' claims; (2) government contractor defense barred state law claims; and (3) District Court did not abuse its discretion in refusing to grant extraterritorial injunctive relief.</t>
  </si>
  <si>
    <t>Docket No. 05–1953–cv</t>
  </si>
  <si>
    <t>Plaintiffs brought action on behalf of a purported class of all Serbs, Jews, Roma, and former Soviet Union citizens and their heirs and beneficiaries, all of whom are alleged to have suffered monetary and/or property losses assertedly caused by the Independent State of Croatia (“NDH”) during the period April 1941 through May 1945.</t>
  </si>
  <si>
    <t>No. C-99-04941 MMC</t>
  </si>
  <si>
    <t>Court granted defendant's MTD because plaintiffs lacked standing but allowed plaintiffs leave to amend</t>
  </si>
  <si>
    <t xml:space="preserve">Alleged victims of Israeli bombing in southern Lebanon brought action against officer who was the head of Israeli Army Intelligence at the time, alleging war crimes, extrajudicial killing, crimes against humanity, and cruel, inhuman or degrading treatment or punishment. </t>
  </si>
  <si>
    <t>No. 07–7009</t>
  </si>
  <si>
    <t>No. C07–02798 JW</t>
  </si>
  <si>
    <t xml:space="preserve">Foreign nationals who had allegedly been unlawfully apprehended, transported, imprisoned, interrogated and, in some instances, tortured in the Central Intelligence Agency's (CIA) “extraordinary rendition” program brought action against company alleged to have taken part in the program. </t>
  </si>
  <si>
    <t>Court granted government's motion to interene and to dismiss because court lacked subject matter jurisdiction</t>
  </si>
  <si>
    <t xml:space="preserve">Plaintiff asserted that Defendants' actions violate the Common Law of the United States; the United Nations Charter; the Universal Declaration of Human Rights; the International Covenant on Civil and Political Rights; the Convention Against Torture and Other Cruel, Inhuman of Degrading Treatment or Punishment; the Declaration on the Protection of all Persons From Being Subjected to Torture and Other Cruel, Inhuman, or Degrading Treatment or Punishment; the Vienna Declaration and Programme of Action (World Conference on Human Rights); and the statutes and common law of Colorado. </t>
  </si>
  <si>
    <t>Civil Action No. 07–cv–02442–BNB</t>
  </si>
  <si>
    <t>No. CV 07–1551–PHX–SMM (JRI)</t>
  </si>
  <si>
    <t xml:space="preserve">Plaintiff's motion for reconsideration was denied and remaining federal claim was dismissed with prejudice </t>
  </si>
  <si>
    <t>Cruise ship passenger brought action, individually and as personal representative of her husband's estate, against the government of Libya, alleging various claims arising out of that government's alleged forcible removal of passengers from the ship, to be held as hostages.</t>
  </si>
  <si>
    <t>Civil Action No. 00–1722 RMU</t>
  </si>
  <si>
    <t>None</t>
  </si>
  <si>
    <t>Court found for damages for $161,309,500 each for 374 different plaintiffs</t>
  </si>
  <si>
    <t>MTD/P for Actis and MTD/WP for Sonel</t>
  </si>
  <si>
    <t>Court affirmed in part and reversed in part judgment in favor of plaintiff. Plaintiff's alleged detention and torture could not support claim under ATS but plaintiff did sufficiently alleged TVPA claim</t>
  </si>
  <si>
    <t>Verdict after jury trial for $1.5 million in compensatory damages against corporate and indivdiual defendant and $250,000 in punitive damages against individual defendant</t>
  </si>
  <si>
    <t>Related to judgment in Mwani v. U.S.</t>
  </si>
  <si>
    <t>Defendant agreed to an entry of default judgment against him with damages set at $21 million</t>
  </si>
  <si>
    <t>Defendant settled with plaintiffs for $725,000</t>
  </si>
  <si>
    <t>Plaintiffs were awarded $80 million in damages total</t>
  </si>
  <si>
    <t>Settled for $15.5 million</t>
  </si>
  <si>
    <t>Jury found for defendants</t>
  </si>
  <si>
    <t>No. 11–6315</t>
  </si>
  <si>
    <t>MSJ/P, MTD/P</t>
  </si>
  <si>
    <t>Later voluntarily dismissed</t>
  </si>
  <si>
    <t xml:space="preserve">None </t>
  </si>
  <si>
    <t>Estate of Bayani v. Islamic Republic of Iran</t>
    <phoneticPr fontId="1" type="noConversion"/>
  </si>
  <si>
    <t>530 F.Supp.2d 40, 40+, D.D.C.</t>
    <phoneticPr fontId="1" type="noConversion"/>
  </si>
  <si>
    <t>Deirmenjian v. Deutsche Bank, A.G.</t>
    <phoneticPr fontId="1" type="noConversion"/>
  </si>
  <si>
    <t>526 F.Supp.2d 1068, 1088, C.D.Cal.</t>
    <phoneticPr fontId="1" type="noConversion"/>
  </si>
  <si>
    <t>INC</t>
    <phoneticPr fontId="1" type="noConversion"/>
  </si>
  <si>
    <t>Descendants of victims of 1915-1923 Armenian Genocide brought class action in state court against German bank defendants to recover money and property purportedly withheld by defendants during the Ottoman Empire's program of forced relocation and extermination of ethnic Armenians.</t>
    <phoneticPr fontId="1" type="noConversion"/>
  </si>
  <si>
    <t>Khulumani v. Barclay Nat. Bank Ltd.</t>
    <phoneticPr fontId="1" type="noConversion"/>
  </si>
  <si>
    <t>R</t>
    <phoneticPr fontId="1" type="noConversion"/>
  </si>
  <si>
    <t>N</t>
    <phoneticPr fontId="1" type="noConversion"/>
  </si>
  <si>
    <t xml:space="preserve">Much back and forth, and dismissed affter Kiobel. Still may appeal. </t>
    <phoneticPr fontId="1" type="noConversion"/>
  </si>
  <si>
    <t>Carrizosa v. Chiquita Brands Intern., Inc.</t>
    <phoneticPr fontId="1" type="noConversion"/>
  </si>
  <si>
    <t>Y</t>
    <phoneticPr fontId="1" type="noConversion"/>
  </si>
  <si>
    <t>U</t>
    <phoneticPr fontId="1" type="noConversion"/>
  </si>
  <si>
    <t>Plaintiffs are family members of deceased Colombian nationals who were murdered by “terrorist organizations which received financial support from Defendants.”</t>
    <phoneticPr fontId="1" type="noConversion"/>
  </si>
  <si>
    <t>Jackson v. Astrue</t>
    <phoneticPr fontId="1" type="noConversion"/>
  </si>
  <si>
    <t>506 F.3d 1349, 1354+, 11th Cir.(Ala.)</t>
    <phoneticPr fontId="1" type="noConversion"/>
  </si>
  <si>
    <t>Gardner v. Meggs</t>
    <phoneticPr fontId="1" type="noConversion"/>
  </si>
  <si>
    <t>OFF</t>
    <phoneticPr fontId="1" type="noConversion"/>
  </si>
  <si>
    <t>MTD/P</t>
    <phoneticPr fontId="1" type="noConversion"/>
  </si>
  <si>
    <t>NCA</t>
    <phoneticPr fontId="1" type="noConversion"/>
  </si>
  <si>
    <t>Plaintiff's complaint states that in 1986, the Defendant in this case, a state attorney of Florida, violated his civil rights by failing to advise him of his rights or acknowledge his status as a foreign national, which resulted in his illegal conviction.</t>
    <phoneticPr fontId="1" type="noConversion"/>
  </si>
  <si>
    <t xml:space="preserve"> Article 36 does not create an individual right enforceable by the Plaintiff.</t>
    <phoneticPr fontId="1" type="noConversion"/>
  </si>
  <si>
    <t>Torrez v. Correctional Corp. of America</t>
    <phoneticPr fontId="1" type="noConversion"/>
  </si>
  <si>
    <t>2007 WL 3046153, *1+, D.Ariz.</t>
    <phoneticPr fontId="1" type="noConversion"/>
  </si>
  <si>
    <t>PS</t>
    <phoneticPr fontId="1" type="noConversion"/>
  </si>
  <si>
    <t xml:space="preserve">Pro se case. Prisoner (Mexican citizen) alleging civil right violation under ATS, TVPA and state law. State law claims are dismissed wihout prejudice. </t>
    <phoneticPr fontId="1" type="noConversion"/>
  </si>
  <si>
    <t>AGE, IND</t>
    <phoneticPr fontId="1" type="noConversion"/>
  </si>
  <si>
    <t>LON</t>
    <phoneticPr fontId="1" type="noConversion"/>
  </si>
  <si>
    <t xml:space="preserve">P was injured during transportation; sued bus driver, the institution, and other staff. P allegs that he was "tortured". </t>
    <phoneticPr fontId="1" type="noConversion"/>
  </si>
  <si>
    <t>Villeda Aldana v. Fresh Del Monte Produce, Inc.</t>
    <phoneticPr fontId="1" type="noConversion"/>
  </si>
  <si>
    <t>2007 WL 3054986, *5, S.D.Fla.</t>
    <phoneticPr fontId="1" type="noConversion"/>
  </si>
  <si>
    <t>ATS &amp; TVPA claim; finally dismissed on FNC ground; 578 F.3d 1283 (2009). Plaintiffs effort to reinstate also failed. 741 F.3d 1349 (2014)</t>
    <phoneticPr fontId="1" type="noConversion"/>
  </si>
  <si>
    <t>Nabulsi v. H.H. Sheikh Issa Bin Zayed Al Nahyan</t>
    <phoneticPr fontId="1" type="noConversion"/>
  </si>
  <si>
    <t>IND, INC</t>
    <phoneticPr fontId="1" type="noConversion"/>
  </si>
  <si>
    <t>MTD/WP</t>
    <phoneticPr fontId="1" type="noConversion"/>
  </si>
  <si>
    <t>PJ</t>
    <phoneticPr fontId="1" type="noConversion"/>
  </si>
  <si>
    <t xml:space="preserve">The individual defendants are brothers of the royal family of Abu Dhabi and citizens of the United Arab Emirates. P sued Ds for torture and other claims. </t>
    <phoneticPr fontId="1" type="noConversion"/>
  </si>
  <si>
    <t>Nikbin v. Islamic Republic of Iran</t>
    <phoneticPr fontId="1" type="noConversion"/>
  </si>
  <si>
    <t>517 F.Supp.2d 416, 416+, D.D.C.</t>
    <phoneticPr fontId="1" type="noConversion"/>
  </si>
  <si>
    <t>Plaintiff, a naturalized American citizen of Iranian birth, brought action pursuant to Foreign Sovereign Immunities Act (FSIA) against the Islamic Republic of Iran, its Ministry of Information and Security (MOIS), the Islamic Revolutionary Guards (Revolutionary Guards), and several Iranian officials, alleging that he was tortured while in the custody of the Iranian government.</t>
    <phoneticPr fontId="1" type="noConversion"/>
  </si>
  <si>
    <t>Abiola v. Abubakar</t>
    <phoneticPr fontId="1" type="noConversion"/>
  </si>
  <si>
    <t>IND</t>
    <phoneticPr fontId="1" type="noConversion"/>
  </si>
  <si>
    <t>SET</t>
    <phoneticPr fontId="1" type="noConversion"/>
  </si>
  <si>
    <t>Ruiz v. Federal Government of Mexican Republic</t>
    <phoneticPr fontId="1" type="noConversion"/>
  </si>
  <si>
    <t>Pro se case. Quite meritless.  Dismissed sua sponte so not technitically MTD.</t>
    <phoneticPr fontId="1" type="noConversion"/>
  </si>
  <si>
    <t>STA, OFF</t>
    <phoneticPr fontId="1" type="noConversion"/>
  </si>
  <si>
    <t>DSS/WP</t>
    <phoneticPr fontId="1" type="noConversion"/>
  </si>
  <si>
    <t>FL/LON</t>
    <phoneticPr fontId="1" type="noConversion"/>
  </si>
  <si>
    <t>STA</t>
    <phoneticPr fontId="1" type="noConversion"/>
  </si>
  <si>
    <t xml:space="preserve"> In action arising out of the alleged confiscation and nationalization, by the Republic of Poland, of property belonging to a Polish Prince, aliens, the Prince's heirs, brought action alleging that the United States Government, by entering into a lease agreement with the Polish Government to build its embassy on that property, violated the Alien Tort Statute (ATS), the Federal Tort Claims Act (FTCA), and the Quiet Title Act of 1972.</t>
    <phoneticPr fontId="1" type="noConversion"/>
  </si>
  <si>
    <t xml:space="preserve">Plaintiff points to no law, treaty, or other document binding on the United States that contains the necessary waiver. </t>
    <phoneticPr fontId="1" type="noConversion"/>
  </si>
  <si>
    <t>Welch v. Islamic Republic of Iran</t>
    <phoneticPr fontId="1" type="noConversion"/>
  </si>
  <si>
    <t>2007 WL 7688043, *8+, D.D.C.</t>
    <phoneticPr fontId="1" type="noConversion"/>
  </si>
  <si>
    <t>Corrie v. Caterpillar, Inc.</t>
    <phoneticPr fontId="1" type="noConversion"/>
  </si>
  <si>
    <t>Fayoade v. Cline</t>
    <phoneticPr fontId="1" type="noConversion"/>
  </si>
  <si>
    <t>2007 WL 2740644, *2, N.D.Ill.</t>
    <phoneticPr fontId="1" type="noConversion"/>
  </si>
  <si>
    <t>SOL</t>
    <phoneticPr fontId="1" type="noConversion"/>
  </si>
  <si>
    <t xml:space="preserve">Time-barred. </t>
    <phoneticPr fontId="1" type="noConversion"/>
  </si>
  <si>
    <t>Kalasho v. Republic of Iraq</t>
    <phoneticPr fontId="1" type="noConversion"/>
  </si>
  <si>
    <t>2007 WL 2683553, *7, E.D.Mich.</t>
    <phoneticPr fontId="1" type="noConversion"/>
  </si>
  <si>
    <t>Aldana v. Fresh Del Monte Produce, Inc.</t>
    <phoneticPr fontId="1" type="noConversion"/>
  </si>
  <si>
    <t>Gross v. The German Foundation Industrial Initiative</t>
    <phoneticPr fontId="1" type="noConversion"/>
  </si>
  <si>
    <t>499 F.Supp.2d 606, 621, D.N.J.</t>
    <phoneticPr fontId="1" type="noConversion"/>
  </si>
  <si>
    <t>Persons subjected to slave labor by German government during World War II brought action against German businesses which allegedly benefited, seeking reparations.</t>
    <phoneticPr fontId="1" type="noConversion"/>
  </si>
  <si>
    <t>Join statement between United States and Germany regarding creation of reparation foundation did not contain explicit contractual right that was privately enforceable.</t>
    <phoneticPr fontId="1" type="noConversion"/>
  </si>
  <si>
    <t>Bowoto v. Chevron Corp.</t>
    <phoneticPr fontId="1" type="noConversion"/>
  </si>
  <si>
    <t>JTD</t>
    <phoneticPr fontId="1" type="noConversion"/>
  </si>
  <si>
    <t>DSS</t>
    <phoneticPr fontId="1" type="noConversion"/>
  </si>
  <si>
    <t>SI</t>
    <phoneticPr fontId="1" type="noConversion"/>
  </si>
  <si>
    <t>Television station was instrumentality of People's Republic of China;</t>
    <phoneticPr fontId="1" type="noConversion"/>
  </si>
  <si>
    <t>Mwani v. Bin Ladin</t>
    <phoneticPr fontId="1" type="noConversion"/>
  </si>
  <si>
    <t>Oveissi v. Islamic Republic of Iran</t>
    <phoneticPr fontId="1" type="noConversion"/>
  </si>
  <si>
    <t>498 F.Supp.2d 268, 269+, D.D.C.</t>
    <phoneticPr fontId="1" type="noConversion"/>
  </si>
  <si>
    <t>Grandson of former Iranian military officer brought action, under the Foreign Sovereign Immunities Act's (FSIA) state-sponsored terrorism exception, against the Islamic Republic of Iran and its Ministry of Information and Security (MOIS), alleging that they sponsored the extrajudicial killing of the officer, who was gunned down on a Paris street in 1984.</t>
    <phoneticPr fontId="1" type="noConversion"/>
  </si>
  <si>
    <t>Yousuf v. Samantar</t>
    <phoneticPr fontId="1" type="noConversion"/>
  </si>
  <si>
    <t>Former child jockeys and their parents, both in their individual capacities and as personal representatives of their children, filed action under Alien Tort Statute against senior government officials of United Arab Emirates (UAE), alleging that officials participated, in their personal capacities, in kidnapping, trafficking, and enslavement of young boys from South Asia and Africa, who were transported to UAE and other Persian Gulf countries to serve as jockeys in camel races. Defendants moved to dismiss.</t>
    <phoneticPr fontId="1" type="noConversion"/>
  </si>
  <si>
    <t>1 Federal court did not have personal jurisdiction over officials under Florida long-arm statute;
2 federal long-arm statute did not provide for exercise of federal jurisdiction over officials; and
3 plaintiffs were not entitled to deferral of motion to dismiss for jurisdictional discovery.</t>
    <phoneticPr fontId="1" type="noConversion"/>
  </si>
  <si>
    <t>Rux v. Republic of Sudan</t>
    <phoneticPr fontId="1" type="noConversion"/>
  </si>
  <si>
    <t>495 F.Supp.2d 541, 555+, E.D.Va.</t>
    <phoneticPr fontId="1" type="noConversion"/>
  </si>
  <si>
    <t>Ganguly v. Swiss American Securities, Inc.</t>
    <phoneticPr fontId="1" type="noConversion"/>
  </si>
  <si>
    <t>229 Fed.Appx. 51, 52, 2nd Cir.(N.Y.)</t>
    <phoneticPr fontId="1" type="noConversion"/>
  </si>
  <si>
    <t>PJ, LON</t>
    <phoneticPr fontId="1" type="noConversion"/>
  </si>
  <si>
    <t xml:space="preserve">Plaintiffs allege that Defendants openly associated and conspired with known members of the paramilitary group, the United Self–Defense Forces of Colombia (hereinafter the “AUC”) to silence union members, an act which directly led to the murder of Mendez, a member of the Union of Workers of the Mining and Energy Industry of Colombia </t>
    <phoneticPr fontId="1" type="noConversion"/>
  </si>
  <si>
    <t>Plaintiffs here have asserted only claims of terrorism in general, not acts of terrorism as specifically defined in a recognized norm of customary international law. Plaintiffs have not identified any particular international convention or other recognized source of determining international law to establish a violation of the law of nations here. Allegations of support for terrorism not based on specific conduct which violates international law “has not reached the status of violation of the law of nations.”</t>
    <phoneticPr fontId="1" type="noConversion"/>
  </si>
  <si>
    <t>Sisso v. Islamic Republic of Iran</t>
    <phoneticPr fontId="1" type="noConversion"/>
  </si>
  <si>
    <t>2007 WL 2007582, *7, D.D.C.</t>
    <phoneticPr fontId="1" type="noConversion"/>
  </si>
  <si>
    <t>John Roe I v. Bridgestone Corp.</t>
    <phoneticPr fontId="1" type="noConversion"/>
  </si>
  <si>
    <t>Liberian rubber plantation workers, both adults and children, brought action against multinational corporation and other related defendants, alleging forced labor, forced child labor, poor working conditions, and low wages. Defendants filed motions to dismiss for lack of subject matter jurisdiction and for failure to state a claim.</t>
    <phoneticPr fontId="1" type="noConversion"/>
  </si>
  <si>
    <t>Conditions about which adult workers complained were not “forced labor” within meaning of international law, and therefore did not give rise to cause of action under ATS; but child workers stated a claim under ATS.</t>
    <phoneticPr fontId="1" type="noConversion"/>
  </si>
  <si>
    <t>Rzayeva v. U.S.</t>
    <phoneticPr fontId="1" type="noConversion"/>
  </si>
  <si>
    <t>492 F.Supp.2d 60, 63+, D.Conn.</t>
    <phoneticPr fontId="1" type="noConversion"/>
  </si>
  <si>
    <t>STA, INC</t>
    <phoneticPr fontId="1" type="noConversion"/>
  </si>
  <si>
    <t xml:space="preserve">Personal representative of health care patient's estate and other plaintiffs brought action against federally funded health care providers, and federal and state defendants, alleging that they committed multiple civil rights violations, medical malpractice, Medicare/Medicaid fraud, and conspired to murder and murdered patient. </t>
    <phoneticPr fontId="1" type="noConversion"/>
  </si>
  <si>
    <t>Arias v. Dyncorp</t>
    <phoneticPr fontId="1" type="noConversion"/>
  </si>
  <si>
    <t xml:space="preserve">ATS and TVPA claims. Still in progress. See later cases. </t>
    <phoneticPr fontId="1" type="noConversion"/>
  </si>
  <si>
    <t xml:space="preserve">Ecuadorian citizens and domiciliaries brought action against herbicide sprayer hired by the Department of State (DOS) to eradicate Colombian cocaine and heroin poppy plantations, alleging personal injury and property damage. </t>
    <phoneticPr fontId="1" type="noConversion"/>
  </si>
  <si>
    <t>Cisneros v. Aragon</t>
    <phoneticPr fontId="1" type="noConversion"/>
  </si>
  <si>
    <t xml:space="preserve"> Plaintiff, a citizen of Mexico, brought action against her former husband, alleging that sexual offenses he committed against her in a National Forest violated federal and Wyoming law.</t>
    <phoneticPr fontId="1" type="noConversion"/>
  </si>
  <si>
    <t>Alien's ex-husband's alleged sexual conduct toward alien did not violate law of nations, as required for Alien Tort Statute (ATS) to grant district court jurisdiction over alien's suit</t>
    <phoneticPr fontId="1" type="noConversion"/>
  </si>
  <si>
    <t>Ruiz v. Martinez</t>
    <phoneticPr fontId="1" type="noConversion"/>
  </si>
  <si>
    <t>2007 WL 1857185, *2+, W.D.Tex.</t>
    <phoneticPr fontId="1" type="noConversion"/>
  </si>
  <si>
    <t>NCA, FTEAR</t>
    <phoneticPr fontId="1" type="noConversion"/>
  </si>
  <si>
    <t>In his Complaint, Ruiz asserts various officials of the City of Juarez and the Government of Chihuahua, United Mexican States, have deprived him of rights under the United Nations Charter (“UN Charter”)1 and the Universal Declaration of Human Rights (“UDHR”.</t>
    <phoneticPr fontId="1" type="noConversion"/>
  </si>
  <si>
    <t>1. The Court accordingly finds that neither the UN Charter nor the UDHR establish the relevant and applicable norms of international law necessary to define actionable torts under the ATS. 
2. Until Ruiz exhausts the “adequate and available remedies” of Mexico,90 the ATS bars his torture claim in the United States, and the Court has no jurisdiction over this issue.</t>
    <phoneticPr fontId="1" type="noConversion"/>
  </si>
  <si>
    <t>Do Rosario Veiga v. World Meteorological Organisation</t>
    <phoneticPr fontId="1" type="noConversion"/>
  </si>
  <si>
    <t>Claimed ATS as one of the jurisdictional basis. Court first dismissed the case on FNC ground, but imposed a condition that the defendant would accept service. Defendant refused, which was treated as a MTD on SMJ ground. Court then dismissed on the ground that international organization enjoys immunity. 568 F.Supp.2d 367</t>
    <phoneticPr fontId="1" type="noConversion"/>
  </si>
  <si>
    <t>ORG, IND</t>
    <phoneticPr fontId="1" type="noConversion"/>
  </si>
  <si>
    <t>FNC</t>
    <phoneticPr fontId="1" type="noConversion"/>
  </si>
  <si>
    <t xml:space="preserve">Former employee, who was citizen of Portugal and Italy, filed wrongful termination suit against employer, an international organization headquartered in Switzerland, its officers who resided in Switzerland, and its former legal advisor who resided in Kenya, asserting claims under international and Swiss laws, and federal and New York laws. </t>
    <phoneticPr fontId="1" type="noConversion"/>
  </si>
  <si>
    <t>Matar v. Dichter</t>
    <phoneticPr fontId="1" type="noConversion"/>
  </si>
  <si>
    <t xml:space="preserve">Putative class action was brought by or on behalf of citizens injured or killed in bombing of Gaza apartment building against former head of Israeli General Security Service (GSS) under Alien Tort Statute (ATS) and Torture Victim Protection Act (TVPA), alleging, inter alia, war crimes and wrongful death. </t>
    <phoneticPr fontId="1" type="noConversion"/>
  </si>
  <si>
    <t>Sarei v. Rio Tinto, PLC</t>
    <phoneticPr fontId="1" type="noConversion"/>
  </si>
  <si>
    <t>487 F.3d 1193, 1194+, 9th Cir.(Cal.)</t>
    <phoneticPr fontId="1" type="noConversion"/>
  </si>
  <si>
    <t>PAE</t>
    <phoneticPr fontId="1" type="noConversion"/>
  </si>
  <si>
    <t>Papua New Guinea (PNG) residents brought class action under the Alien Tort Claims Act against international mining group based on allegations that group's mining operations destroyed their island's environment, harmed the health of its people, and incited a ten-year civil war.</t>
    <phoneticPr fontId="1" type="noConversion"/>
  </si>
  <si>
    <t>1 nonfrivolous claims against international mining company for vicarious liability for violations of jus cogens norms were actionable under ATCA;
2 State Department's statement of interest (SOI) did not establish that the action presented nonjusticiable political questions;</t>
    <phoneticPr fontId="1" type="noConversion"/>
  </si>
  <si>
    <t>Bansal v. Russ</t>
    <phoneticPr fontId="1" type="noConversion"/>
  </si>
  <si>
    <t>AGE, STA, OFF</t>
    <phoneticPr fontId="1" type="noConversion"/>
  </si>
  <si>
    <t xml:space="preserve">US enjoy state immunity. </t>
    <phoneticPr fontId="1" type="noConversion"/>
  </si>
  <si>
    <t>Jane Doe I v. Wal-Mart Stores, Inc.</t>
    <phoneticPr fontId="1" type="noConversion"/>
  </si>
  <si>
    <t>Plaintiffs present no authority to support their contention that arbitrarily withholding an employee's pay is equivalent to the limited and heinous conduct found actionable under the ATS.</t>
    <phoneticPr fontId="1" type="noConversion"/>
  </si>
  <si>
    <t>Plaintiff is a citizen of the Dominican Republic. He alleges that in April 1995 he was arrested in Delaware by a patrol police officer. At the time, the officer advised Plaintiff and another passenger in the car of their Miranda rights, but Plaintiff is a Spanish speaker, and he did not understand them. Plaintiff alleges that the officer did not advise him of his rights under Article 36 of the Vienna Convention.</t>
    <phoneticPr fontId="1" type="noConversion"/>
  </si>
  <si>
    <t>Beets v. Hickman</t>
    <phoneticPr fontId="1" type="noConversion"/>
  </si>
  <si>
    <t>This case involves the alleged sexual assault of a female prison inmate (“Plaintiff”) by a correctional officer (“Defendant”) and comes to the court as a cause of action for cruel and unusual punishment under the Eighth Amendment, which applies to the states via Fourteenth Amendment incorporation.</t>
    <phoneticPr fontId="1" type="noConversion"/>
  </si>
  <si>
    <t>In re Iraq and Afghanistan Detainees Litigation</t>
    <phoneticPr fontId="1" type="noConversion"/>
  </si>
  <si>
    <t>FTEAR</t>
    <phoneticPr fontId="1" type="noConversion"/>
  </si>
  <si>
    <t>Alien detainees alleging torture by United States military personnel sued military and civilian supervisors, seeking monetary damages.</t>
    <phoneticPr fontId="1" type="noConversion"/>
  </si>
  <si>
    <t>Claims against United States, as party substituted for personnel allegedly performing torture, would be dismissed due to failure to exhaust administrative remedies; there was no private right of action under Geneva IV</t>
    <phoneticPr fontId="1" type="noConversion"/>
  </si>
  <si>
    <t>Beaty v. Republic of Iraq</t>
    <phoneticPr fontId="1" type="noConversion"/>
  </si>
  <si>
    <t>480 F.Supp.2d 60, 82, D.D.C.</t>
    <phoneticPr fontId="1" type="noConversion"/>
  </si>
  <si>
    <t>Jogi v. Voges</t>
    <phoneticPr fontId="1" type="noConversion"/>
  </si>
  <si>
    <t xml:space="preserve">Alien, citizen from India, brought action against county law enforcement officials under Alien Tort Statute (ATS) alleging that officials did not inform him of his right under Vienna Convention on Consular Relations to notify his consulate of his arrest. </t>
    <phoneticPr fontId="1" type="noConversion"/>
  </si>
  <si>
    <t>Aquilar-Avellaveda v. Terrell</t>
    <phoneticPr fontId="1" type="noConversion"/>
  </si>
  <si>
    <t>State prisoner brought federal civil rights and Alien Tort Claims Act complaint against warden and other prison officials.</t>
    <phoneticPr fontId="1" type="noConversion"/>
  </si>
  <si>
    <t>We REVERSE and VACATE the district court's order and judgment dismissing Mr. Aquilar–Avellaveda's complaint.</t>
    <phoneticPr fontId="1" type="noConversion"/>
  </si>
  <si>
    <t>AGE</t>
    <phoneticPr fontId="1" type="noConversion"/>
  </si>
  <si>
    <t>SSP</t>
    <phoneticPr fontId="1" type="noConversion"/>
  </si>
  <si>
    <t xml:space="preserve">Plaintiff, a German citizen of Lebanese descent, brought action, pursuant to Bivens and the Alien Tort Statute (ATS), against former Director of the Central Intelligence Agency (CIA) and others, alleging that he was illegally detained as part of the CIA's “extraordinary rendition” program, tortured, and subjected to other inhumane treatment. </t>
    <phoneticPr fontId="1" type="noConversion"/>
  </si>
  <si>
    <t>Casas v. Booker</t>
    <phoneticPr fontId="1" type="noConversion"/>
  </si>
  <si>
    <t>2007 WL 647563, *2, E.D.Ky.</t>
    <phoneticPr fontId="1" type="noConversion"/>
  </si>
  <si>
    <t xml:space="preserve">Court does not address the ATS claim. Noting that P is not actually innocent, court denied the habeas and dismissed the case. </t>
    <phoneticPr fontId="1" type="noConversion"/>
  </si>
  <si>
    <t>Fagge v. Carbone</t>
    <phoneticPr fontId="1" type="noConversion"/>
  </si>
  <si>
    <t>MSJ/P</t>
    <phoneticPr fontId="1" type="noConversion"/>
  </si>
  <si>
    <t>Hassan Zakari Fagge, (“plaintiff”), bringing this action against John Carbone, Mark Stokes (collectively “federal defendants”), William Fasser, Al Campiana, and Dr. Rajesh Wadhwa (collectively “state defendants”), alleging that defendants violated his rights under the Fifth, Eighth, Ninth, and Fourteenth Amendments to the United States Constitution while he was detained at Monmouth County Correctional Institution (“MCCI”) by denying him access to adequate medical treatment and acting with deliberate indifference to his serious medical condition as an insulin-dependent diabetic</t>
    <phoneticPr fontId="1" type="noConversion"/>
  </si>
  <si>
    <t>Keszthelyi v. Bowman</t>
    <phoneticPr fontId="1" type="noConversion"/>
  </si>
  <si>
    <t>2007 WL 626221, *1+, E.D.Tenn.</t>
    <phoneticPr fontId="1" type="noConversion"/>
  </si>
  <si>
    <t>Plaintiff asserts he is entitled to money damages because, after arresting him, law enforcement failed to advise him of his right, under Article 36 of the Vienna Convention on Consular Relations (“VCCR”), to contact the South African consulate.</t>
    <phoneticPr fontId="1" type="noConversion"/>
  </si>
  <si>
    <t>Littlejohn v. International Court of Justice</t>
    <phoneticPr fontId="1" type="noConversion"/>
  </si>
  <si>
    <t>2007 WL 601645, *4, D.S.C.</t>
    <phoneticPr fontId="1" type="noConversion"/>
  </si>
  <si>
    <t>DSS/P</t>
    <phoneticPr fontId="1" type="noConversion"/>
  </si>
  <si>
    <t>FL, NJPQ</t>
    <phoneticPr fontId="1" type="noConversion"/>
  </si>
  <si>
    <t>The plaintiff alleges that former President William Jefferson Clinton “stole” the plaintiff's agenda. The plaintiff also refers to his prior litigation against Hillary Rodham Clinton, who is now a United States Senator and presidential candidate; prior litigation against then-South Carolina Attorney General Charles M. Condon; his prior attempt to appeal his state court convictions for armed robbery to the International Court of Justice</t>
    <phoneticPr fontId="1" type="noConversion"/>
  </si>
  <si>
    <t>Taveras v. Taveraz</t>
    <phoneticPr fontId="1" type="noConversion"/>
  </si>
  <si>
    <t>Bauman v. Daimlerchrysler AG</t>
    <phoneticPr fontId="1" type="noConversion"/>
  </si>
  <si>
    <t>2007 WL 486389, *1, N.D.Cal.</t>
    <phoneticPr fontId="1" type="noConversion"/>
  </si>
  <si>
    <t>Hurst v. Socialist People's Libyan Arab Jamahiriya</t>
    <phoneticPr fontId="1" type="noConversion"/>
  </si>
  <si>
    <t>Representatives of victims of aircraft terrorism sued Libya, and Libyan director of airline security, seeking compensation for representatives' injuries.</t>
    <phoneticPr fontId="1" type="noConversion"/>
  </si>
  <si>
    <t>Provencio-Barraza v. U.S. Marshals Service</t>
    <phoneticPr fontId="1" type="noConversion"/>
  </si>
  <si>
    <t>2007 WL 315362, *4, W.D.Okla.</t>
    <phoneticPr fontId="1" type="noConversion"/>
  </si>
  <si>
    <t>AGE, OFF</t>
    <phoneticPr fontId="1" type="noConversion"/>
  </si>
  <si>
    <t xml:space="preserve">P provides no authority for his claim. </t>
    <phoneticPr fontId="1" type="noConversion"/>
  </si>
  <si>
    <t xml:space="preserve">Multiple plaintiffs, United States and foreign nationals allegedly injured, or the survivors of those injured or killed, in terrorist attacks in Israel, brought actions under, respectively, the Anti–Terrorism Act (ATA) and the Alien Tort Claims Act (ATS) against Jordanian bank alleged to have knowingly provided banking and other services that facilitated the actions of terrorist organizations. </t>
    <phoneticPr fontId="1" type="noConversion"/>
  </si>
  <si>
    <t xml:space="preserve">Denied MTD. </t>
    <phoneticPr fontId="1" type="noConversion"/>
  </si>
  <si>
    <t>471 F.Supp.2d 53, 54+, D.D.C.</t>
    <phoneticPr fontId="1" type="noConversion"/>
  </si>
  <si>
    <t>STA, AGE</t>
    <phoneticPr fontId="1" type="noConversion"/>
  </si>
  <si>
    <t>Torture victim brought suit against the Islamic Republic of Iran, the Iranian Ministry of Intelligence and Security (MOIS), the Islamic Revolutionary Guards, and individual Iranian officials, seeking money damages for torture injuries he suffered while in custody of the Iranian government.</t>
    <phoneticPr fontId="1" type="noConversion"/>
  </si>
  <si>
    <t>1 terrorism exception to foreign sovereign immunity of the Foreign Sovereign Immunities Act (FISA) was applicable to claims against government entities;
2 plaintiff failed to effect proper service on former president with respect to official-capacity claim;
3 plaintiff failed to effect proper service on former head of MOIS for purposes of official-capacity claim;
4 there was no basis for personal jurisdiction over fictitious “Doe” defendants sued in their personal capacities;
5 plaintiff failed to establish that personal jurisdiction existed over former president under District of Columbia long-arm statute, with respect to personal capacity claim;
6 plaintiff failed to establish that general personal jurisdiction existed over former president under federal long-arm statute, with respect to personal capacity claim; and
7 plaintiff failed to establish that specific personal jurisdiction existed over former president under federal long-arm statute, with respect to personal capacity claim.</t>
    <phoneticPr fontId="1" type="noConversion"/>
  </si>
  <si>
    <t>IND, ORG</t>
    <phoneticPr fontId="1" type="noConversion"/>
  </si>
  <si>
    <t>Politically motivated terrorism has not reached the status of a violation of the law of nations.</t>
    <phoneticPr fontId="1" type="noConversion"/>
  </si>
  <si>
    <t>In re Terrorist Attacks on September 11, 2001</t>
    <phoneticPr fontId="1" type="noConversion"/>
  </si>
  <si>
    <t>After consolidation, by the Multidistrict Litigation Panel, of actions against multiple defendants, brought by survivors and representatives of victims of September 11, 2001 terrorist attacks, and insurance carriers, and after some claims were dismissed, 349 F.Supp.2d 765, two defendants moved to dismiss claims in class action brought on behalf of insurance companies.</t>
    <phoneticPr fontId="1" type="noConversion"/>
  </si>
  <si>
    <t>Held that allegations that bank provided accounts to Islamic charities which in turn funded terrorist operations, and that bank maintained investments in other Islamic banks, failed to state a cause of action</t>
    <phoneticPr fontId="1" type="noConversion"/>
  </si>
  <si>
    <t>Belhas v. Ya'Alon</t>
    <phoneticPr fontId="1" type="noConversion"/>
  </si>
  <si>
    <t>AOS</t>
    <phoneticPr fontId="1" type="noConversion"/>
  </si>
  <si>
    <t>ATS claim. See Oct. 02, 2009 decision.</t>
    <phoneticPr fontId="1" type="noConversion"/>
  </si>
  <si>
    <t xml:space="preserve">Current and former residents of the Republic of the Sudan brought class action under ATS, alleging that Canadian energy company collaborated with Sudanese government in policy of ethnically cleansing civilian populations to facilitate oil exploration activities. Energy company moved to dismiss. </t>
    <phoneticPr fontId="1" type="noConversion"/>
  </si>
  <si>
    <t>De Los Santos v. Bradenham</t>
    <phoneticPr fontId="1" type="noConversion"/>
  </si>
  <si>
    <t>Gandara v. Bennett</t>
    <phoneticPr fontId="1" type="noConversion"/>
  </si>
  <si>
    <t>Turedi v. Coca Cola Co.</t>
    <phoneticPr fontId="1" type="noConversion"/>
  </si>
  <si>
    <t xml:space="preserve">Plaintiffs, citizens of Turkey allegedly injured and imprisoned as result of a labor dispute in that country, brought action against American soft-drink manufacturer, its subsidiary, and a Turkish licensee, asserting claims under the Alien Tort Statute (ATS), the Torture Victim Protection Act (TVPA), the Racketeer Influenced and Corrupt Organizations Act (RICO), and New York law. </t>
    <phoneticPr fontId="1" type="noConversion"/>
  </si>
  <si>
    <t>1 Court had jurisdiction to dismiss suit on basis of doctrine of forum non conveniens prior to making any determination whether it had personal or subject matter jurisdiction in the case;
2 Turkey would provide an adequate forum for adjudication;
3 private interest factors weighed strongly in favor of dismissal; and
4 public interest factors weighed strongly in favor of dismissal.</t>
    <phoneticPr fontId="1" type="noConversion"/>
  </si>
  <si>
    <t>Ritchie v. Black</t>
    <phoneticPr fontId="1" type="noConversion"/>
  </si>
  <si>
    <t>2006 WL 2975933, *2, Mass.Land Ct.</t>
    <phoneticPr fontId="1" type="noConversion"/>
  </si>
  <si>
    <t xml:space="preserve">Didn't even discuss the ATS claim. Clearly misplaced. </t>
    <phoneticPr fontId="1" type="noConversion"/>
  </si>
  <si>
    <t>In re Sinaltrainal Litigation</t>
    <phoneticPr fontId="1" type="noConversion"/>
  </si>
  <si>
    <t xml:space="preserve">ATS and TVPA claim. See Aug 11, 2009 decision. </t>
    <phoneticPr fontId="1" type="noConversion"/>
  </si>
  <si>
    <t>Colombian labor union and members sued soft drink bottler and others, claiming that officers and members were intimated, tortured and killed in violation of Alien Tort Claims Act (ATCA) and Torture Victim Protection Act (TVPA). Following dismissal of claims against bottling defendants, 2003 WL 1846195, union moved to amend and renewed motions to dismiss were made.</t>
    <phoneticPr fontId="1" type="noConversion"/>
  </si>
  <si>
    <t xml:space="preserve">Mostly RICO claim. One claim was ATS. Unsure what happened. </t>
    <phoneticPr fontId="1" type="noConversion"/>
  </si>
  <si>
    <t>Migrant farm workers brought action against farm owners and others, alleging civil Racketeer Influenced and Corrupt Organizations Act (RICO) violations. Farm workers moved to amend the complaint to add additional defendants, and to add RICO conspiracy claim, and claims for violations of the Alien Tort Claims Act, and the Thirteenth Amendment prohibition against slavery, and to strike certain allegations.</t>
    <phoneticPr fontId="1" type="noConversion"/>
  </si>
  <si>
    <t>No. 02–CV–0523S(Sr).</t>
    <phoneticPr fontId="1" type="noConversion"/>
  </si>
  <si>
    <t>Kiobel v. Royal Dutch Petroleum Co.</t>
    <phoneticPr fontId="1" type="noConversion"/>
  </si>
  <si>
    <t>456 F.Supp.2d 457, 457+, S.D.N.Y.</t>
    <phoneticPr fontId="1" type="noConversion"/>
  </si>
  <si>
    <t>Presbyterian Church of Sudan v. Talisman Energy, Inc.</t>
    <phoneticPr fontId="1" type="noConversion"/>
  </si>
  <si>
    <t>453 F.Supp.2d 633, 634+, S.D.N.Y.</t>
    <phoneticPr fontId="1" type="noConversion"/>
  </si>
  <si>
    <t>Malviya v. City of San Jose</t>
    <phoneticPr fontId="1" type="noConversion"/>
  </si>
  <si>
    <t>2006 WL 2529511, *2, N.D.Cal.</t>
    <phoneticPr fontId="1" type="noConversion"/>
  </si>
  <si>
    <t>Malviya also alleges, in discussing his detention and subsequent forced visit to the hospital that “John West committed human rights abuses. The U.S. laws under U.S.C. 28 1350. USC 42 1083, 1331 and USC 1367(a) provide the necessary vehicle for the U.S. Federal District Court to provide relief to me.” Id. at 2 IV. e. These citations provide no basis for inferring which code sections plaintiff believes entitles him to redress.</t>
    <phoneticPr fontId="1" type="noConversion"/>
  </si>
  <si>
    <t>448 F.Supp.2d 76, 85, D.D.C.</t>
    <phoneticPr fontId="1" type="noConversion"/>
  </si>
  <si>
    <t>2006 WL 2455761, *11, N.D.Cal.</t>
    <phoneticPr fontId="1" type="noConversion"/>
  </si>
  <si>
    <t>2006 WL 2604591, *1+, N.D.Cal.</t>
    <phoneticPr fontId="1" type="noConversion"/>
  </si>
  <si>
    <t>De Los Santos v. Police Dept. of Newport News, Va</t>
    <phoneticPr fontId="1" type="noConversion"/>
  </si>
  <si>
    <t>2006 WL 5616324, *1, E.D.Va.</t>
    <phoneticPr fontId="1" type="noConversion"/>
  </si>
  <si>
    <t>Chavez v. Carranza</t>
    <phoneticPr fontId="1" type="noConversion"/>
  </si>
  <si>
    <t>De Los Santos-Mora v. Bradenham</t>
    <phoneticPr fontId="1" type="noConversion"/>
  </si>
  <si>
    <t>Sarei v. Rio Tinto, PLC.</t>
    <phoneticPr fontId="1" type="noConversion"/>
  </si>
  <si>
    <t>456 F.3d 1069, 1073+, 9th Cir.(Cal.)</t>
    <phoneticPr fontId="1" type="noConversion"/>
  </si>
  <si>
    <t>Harbury v. Hayden</t>
    <phoneticPr fontId="1" type="noConversion"/>
  </si>
  <si>
    <t>444 F.Supp.2d 19, 21+, D.D.C.</t>
    <phoneticPr fontId="1" type="noConversion"/>
  </si>
  <si>
    <t>P was US ctiizen. The suit is certified on Westfall Act. Affirmed in 2008</t>
    <phoneticPr fontId="1" type="noConversion"/>
  </si>
  <si>
    <t>NCA, NA, AOS</t>
    <phoneticPr fontId="1" type="noConversion"/>
  </si>
  <si>
    <t>Widow of Guatemalan rebel leader, allegedly tortured and killed in that country by persons working for the Central Intelligence Agency (CIA), brought action against CIA, Department of State, National Security Council (NSC), and numerous named individual federal government employees, alleging various claims arising under international law and common law.</t>
    <phoneticPr fontId="1" type="noConversion"/>
  </si>
  <si>
    <t>Given that Plaintiff lacks standing to bring an ATCA claim and has apparently already conceded Westfall certification as to any of her husband's claims, Plaintiff's attempted invocation of the ATCA appears without foundation.</t>
    <phoneticPr fontId="1" type="noConversion"/>
  </si>
  <si>
    <t>Gutch v. Federal Republic of Germany</t>
    <phoneticPr fontId="1" type="noConversion"/>
  </si>
  <si>
    <t>444 F.Supp.2d 1, 2+, D.D.C.</t>
    <phoneticPr fontId="1" type="noConversion"/>
  </si>
  <si>
    <t>Plaintiff with dual citizenship in the United States and Germany brought action challenging tax assessments levied by the German government against plaintiff's deceased father. German government moved to dismiss, and plaintiff moved for leave to perfect service.</t>
    <phoneticPr fontId="1" type="noConversion"/>
  </si>
  <si>
    <t>Because the court finds that the plaintiff's claims do not confer subject-matter jurisdiction under the FSIA, the court will not consider the plaintiff's ATCA claims.</t>
    <phoneticPr fontId="1" type="noConversion"/>
  </si>
  <si>
    <t>2006 WL 2092466, *1, D.Kan.</t>
    <phoneticPr fontId="1" type="noConversion"/>
  </si>
  <si>
    <t>Plaintiff essentially seeks injunctive relief and discovery related to his allegations that USPLVN staff have intercepted and destroyed legal materials plaintiff prepared for submission to the United States District Court for the Middle District of Florida. Plaintiff also claims the lighting in his segregated cell causes him sleep deprivation and constitutes “mental de-programming.”</t>
    <phoneticPr fontId="1" type="noConversion"/>
  </si>
  <si>
    <t>The court further finds the complaint is subject to being dismissed without prejudice based on plaintiff's apparent failure to fully exhaust administrative remedies.</t>
    <phoneticPr fontId="1" type="noConversion"/>
  </si>
  <si>
    <t>Fagan v. Deutsche Bundesbank</t>
    <phoneticPr fontId="1" type="noConversion"/>
  </si>
  <si>
    <t>438 F.Supp.2d 376, 381, S.D.N.Y.</t>
    <phoneticPr fontId="1" type="noConversion"/>
  </si>
  <si>
    <t xml:space="preserve">Four Florida residents and a Florida law firm brought action against German bank, German national bank, and others, seeking to recover damages for allegedly false and defamatory statements made about them in Germany by German bank spokesmen to German newspapers which were then, in the first instance, published in the German language in Germany. </t>
    <phoneticPr fontId="1" type="noConversion"/>
  </si>
  <si>
    <t xml:space="preserve"> Court grants Commerzbank's motion to dismiss Fagan's claims against it pursuant to forum non conveniens, subject to the specified conditions</t>
    <phoneticPr fontId="1" type="noConversion"/>
  </si>
  <si>
    <t>Abur v. Republic of Sudan</t>
    <phoneticPr fontId="1" type="noConversion"/>
  </si>
  <si>
    <t>437 F.Supp.2d 166, 166+, D.D.C.</t>
    <phoneticPr fontId="1" type="noConversion"/>
  </si>
  <si>
    <t>Stutts v. De Dietrich Group</t>
    <phoneticPr fontId="1" type="noConversion"/>
  </si>
  <si>
    <t>2006 WL 1867060, *9, E.D.N.Y.</t>
    <phoneticPr fontId="1" type="noConversion"/>
  </si>
  <si>
    <t xml:space="preserve">This case arises out of the plaintiffs' alleged exposure to sarin nerve gas, mustard gas and other chemical weapons when they were deployed in the Middle East during the Gulf War between January 16, 1991 and April 30, 1991. </t>
    <phoneticPr fontId="1" type="noConversion"/>
  </si>
  <si>
    <t>Saleh v. Titan Corp.</t>
    <phoneticPr fontId="1" type="noConversion"/>
  </si>
  <si>
    <t xml:space="preserve">Iraqi nationals, estate of deceased Iraqi national, and a class of similarly situated persons brought action against two private government contractors who provided interrogators and interpreters to United States military in Iraq, and others, alleging, inter alia, claims under the Alien Tort Statute (ATS), Racketeer Influenced and Corrupt Organizations Act (RICO), and government contracting laws, stemming from alleged acts of torture inflicted upon them while detained in a prison in Iraq. </t>
    <phoneticPr fontId="1" type="noConversion"/>
  </si>
  <si>
    <t>Torture by private parties not actionable under the ATS even if the private parties were acting under color of law.</t>
    <phoneticPr fontId="1" type="noConversion"/>
  </si>
  <si>
    <t>435 F.Supp.2d 830, 831+, N.D.Ill.</t>
    <phoneticPr fontId="1" type="noConversion"/>
  </si>
  <si>
    <t>Aldana v. Del Monte Fresh Produce, N.A., Inc.</t>
    <phoneticPr fontId="1" type="noConversion"/>
  </si>
  <si>
    <t>Keating-Traynor v. Westside Crisis Center</t>
    <phoneticPr fontId="1" type="noConversion"/>
  </si>
  <si>
    <t>2006 WL 1699561, *6, N.D.Cal.</t>
    <phoneticPr fontId="1" type="noConversion"/>
  </si>
  <si>
    <t xml:space="preserve">Plaintiffs, proceeding in pro se, filed this lawsuit against more than 50 separate defendants. The lawsuit arises out of the six years plaintiff Daniel Keating-Traynor spent in the care of the San Francisco Department of Social Services. </t>
    <phoneticPr fontId="1" type="noConversion"/>
  </si>
  <si>
    <t xml:space="preserve">Plaintiff Keating's opposition does not identify any torts committed against her, let alone torts that meet the Supreme Court's test set out in Sosa. </t>
    <phoneticPr fontId="1" type="noConversion"/>
  </si>
  <si>
    <t>Turkmen v. Ashcroft</t>
    <phoneticPr fontId="1" type="noConversion"/>
  </si>
  <si>
    <t>2006 WL 1662663, *2+, E.D.N.Y.</t>
    <phoneticPr fontId="1" type="noConversion"/>
  </si>
  <si>
    <t>ATS claim, among others. The ATS claim is dismissed after US became defendant. But other claims survive. See Iqbal. See the 2005 case.</t>
    <phoneticPr fontId="1" type="noConversion"/>
  </si>
  <si>
    <t>Gonzalez-Vera v. Kissinger</t>
    <phoneticPr fontId="1" type="noConversion"/>
  </si>
  <si>
    <t>449 F.3d 1260, 1260+, D.C.Cir.</t>
    <phoneticPr fontId="1" type="noConversion"/>
  </si>
  <si>
    <t xml:space="preserve">Victims and survivors of victims of human rights abuses allegedly carried out by Chilean government brought action, against the United States and former Secretary of State and National Security Advisor, alleging torture, false imprisonment, wrongful death, and intentional infliction of emotional distress, in violation of Alien Tort Statute (ATS), Torture Victim Protection Act (TVPA), common law, and customary international law. </t>
    <phoneticPr fontId="1" type="noConversion"/>
  </si>
  <si>
    <t xml:space="preserve"> Claims raised were nonjusticiable under political question doctrine</t>
    <phoneticPr fontId="1" type="noConversion"/>
  </si>
  <si>
    <t>Estate of Heiser v. Islamic Republic of Iran</t>
    <phoneticPr fontId="1" type="noConversion"/>
  </si>
  <si>
    <t>2006 WL 1530243, *2, D.D.C.</t>
    <phoneticPr fontId="1" type="noConversion"/>
  </si>
  <si>
    <t>Jones v. Pilgrim</t>
    <phoneticPr fontId="1" type="noConversion"/>
  </si>
  <si>
    <t>FL</t>
    <phoneticPr fontId="1" type="noConversion"/>
  </si>
  <si>
    <t xml:space="preserve">Plaintiff's complaint alleges that Defendant J. Jerry Pilgrim slandered and defamed her, allegedly in response to Plaintiff's efforts to reveal and obtain redress for a medical industry conspiracy against Plaintiff and members of her family. </t>
    <phoneticPr fontId="1" type="noConversion"/>
  </si>
  <si>
    <t>Because Plaintiff has not alleged the factual predicates required for a claim under 28 U.S.C. § 1350, she has failed to state a violation of the Act.</t>
    <phoneticPr fontId="1" type="noConversion"/>
  </si>
  <si>
    <t>Brock v. Taylor</t>
    <phoneticPr fontId="1" type="noConversion"/>
  </si>
  <si>
    <t>2006 WL 1361118, *4+, W.D.Ark.</t>
    <phoneticPr fontId="1" type="noConversion"/>
  </si>
  <si>
    <t>Brock alleges he was falsely arrested on November 23, 2005, while attempting to “reveal a denial of due process” in his son's case to the City of Huntsville Police Department. Brock contends the notice sent to his son, Jesse Brock, was not served properly in that it was not sent by registered or certified mail with a postal receipt.</t>
    <phoneticPr fontId="1" type="noConversion"/>
  </si>
  <si>
    <t>United Civil Liberty Union ex rel. Cohee v. U.S.</t>
    <phoneticPr fontId="1" type="noConversion"/>
  </si>
  <si>
    <t>2006 WL 1319804, *2+, C.D.Ill.</t>
    <phoneticPr fontId="1" type="noConversion"/>
  </si>
  <si>
    <t>ORG, OFF</t>
    <phoneticPr fontId="1" type="noConversion"/>
  </si>
  <si>
    <t>The first claim appears to seek the impeachment of President George W. Bush and alleges that under the so-called “Bush doctrine initiation,” President Bush ordered his subordinates to engage in acts of torture in violation of the Alien Tort Claims Act (“ATCA”)1, 28 U.S.C. § 1350, and the Torture Victim Protection Act of 1991 (“TVPA”)</t>
    <phoneticPr fontId="1" type="noConversion"/>
  </si>
  <si>
    <t>Cohee, however, does not explain when or where these alleged acts of torture and “Domestic Violence” supposedly occurred. Further, he does not allege that he, nor anyone he knows, was a victim of the alleged acts of torture and “Domestic Violence”. In addition, the ATCA, the TVPA, and the Eighth Amendment provide no individual right to sue for general grievances or to assert the claims of third parties who are wholly unrelated to the plaintiff.</t>
    <phoneticPr fontId="1" type="noConversion"/>
  </si>
  <si>
    <t>El-Masri v. Tenet</t>
    <phoneticPr fontId="1" type="noConversion"/>
  </si>
  <si>
    <t>437 F.Supp.2d 530, 535, E.D.Va.</t>
    <phoneticPr fontId="1" type="noConversion"/>
  </si>
  <si>
    <t xml:space="preserve">Dismissed case on state secrets ground. </t>
    <phoneticPr fontId="1" type="noConversion"/>
  </si>
  <si>
    <t>The claims in this case arise out of the September 19, 1989, bombing of UTA Flight 772. The flight originated in Brazzaville, Congo, and was en route to Paris following a layover in N'Djamena, Chad, when it exploded. The explosion killed all 170 people aboard the DC-10 airplane, including seven Americans.</t>
    <phoneticPr fontId="1" type="noConversion"/>
  </si>
  <si>
    <t>In re House of Mercy, Inc.</t>
    <phoneticPr fontId="1" type="noConversion"/>
  </si>
  <si>
    <t>353 B.R. 867, 871, Bkrtcy.W.D.La.</t>
    <phoneticPr fontId="1" type="noConversion"/>
  </si>
  <si>
    <t>Bancoult v. McNamara</t>
    <phoneticPr fontId="1" type="noConversion"/>
  </si>
  <si>
    <t>Herero People's Reparations Corp. v. Deutsche Bank AG</t>
    <phoneticPr fontId="1" type="noConversion"/>
  </si>
  <si>
    <t>2006 WL 903197, *2, S.D.N.Y.</t>
    <phoneticPr fontId="1" type="noConversion"/>
  </si>
  <si>
    <t xml:space="preserve">Identical to the 04 D.C. Circuit case. Dismissed on res judicata ground. </t>
    <phoneticPr fontId="1" type="noConversion"/>
  </si>
  <si>
    <t>RJ</t>
    <phoneticPr fontId="1" type="noConversion"/>
  </si>
  <si>
    <t>The Hereros allege that the defendants facilitated Imperial Germany's genocidal campaign against their tribe between 1890 and 1915.</t>
    <phoneticPr fontId="1" type="noConversion"/>
  </si>
  <si>
    <t>Accordingly, the court GRANTS Deutsche Bank's motion to dismiss, and DENIES the motion for sanctions and an injunction against the Hereros' counsel.</t>
    <phoneticPr fontId="1" type="noConversion"/>
  </si>
  <si>
    <t>Estate of Klieman v. Palestinian Authority</t>
    <phoneticPr fontId="1" type="noConversion"/>
  </si>
  <si>
    <t>424 F.Supp.2d 153, 161+, D.D.C.</t>
    <phoneticPr fontId="1" type="noConversion"/>
  </si>
  <si>
    <t>Frazer v. Chicago Bridge and Iron</t>
    <phoneticPr fontId="1" type="noConversion"/>
  </si>
  <si>
    <t>2006 WL 801208, *1+, S.D.Tex.</t>
    <phoneticPr fontId="1" type="noConversion"/>
  </si>
  <si>
    <t>Relied on ATS for 10 year SOL</t>
    <phoneticPr fontId="1" type="noConversion"/>
  </si>
  <si>
    <t>Plaintiff, Anthony Frazer, Personal Representative for the Estate of Emmanuel Frazer, brings this action for negligence and negligence per se against defendant, Chicago Bridge and Iron (CBI)</t>
    <phoneticPr fontId="1" type="noConversion"/>
  </si>
  <si>
    <t>plaintiff's claims for negligence and negligence per se are not cognizable under the ATS</t>
    <phoneticPr fontId="1" type="noConversion"/>
  </si>
  <si>
    <t>Arar v. Ashcroft</t>
    <phoneticPr fontId="1" type="noConversion"/>
  </si>
  <si>
    <t>414 F.Supp.2d 250, 250+, E.D.N.Y.</t>
    <phoneticPr fontId="1" type="noConversion"/>
  </si>
  <si>
    <t>Rasul v. Rumsfeld</t>
    <phoneticPr fontId="1" type="noConversion"/>
  </si>
  <si>
    <t>414 F.Supp.2d 26, 31+, D.D.C.</t>
    <phoneticPr fontId="1" type="noConversion"/>
  </si>
  <si>
    <t>Reyes-Sanchez v. Kingston</t>
    <phoneticPr fontId="1" type="noConversion"/>
  </si>
  <si>
    <t>2006 WL 272758, *6, E.D.Wis.</t>
    <phoneticPr fontId="1" type="noConversion"/>
  </si>
  <si>
    <t>Pro se case. Habeas case. Dismissed for untimeliness. No reliance on ATS.</t>
    <phoneticPr fontId="1" type="noConversion"/>
  </si>
  <si>
    <t xml:space="preserve">n his petition, Reyes-Sanchez challenges the judgment of conviction on the grounds that: (1) he had ineffective assistance of trial counsel, (2) his conviction was obtained by the use of a coerced confession, and (3) the Milwaukee County Circuit Court had no jurisdiction to convict and sentence him. Specifically, Reyes-Sanchez states that he is a Mexican National. Running throughout his claims is the underlying theme that his rights under Article 36 of the Vienna Convention were violated. </t>
    <phoneticPr fontId="1" type="noConversion"/>
  </si>
  <si>
    <t>As discussed above, Reyes-Sanchez filed his petition on October 19, 2004. This was a full five months after the limitations period set forth in 28 U.S.C. § 2244(d)(1)(A) had expired. It therefore follows that Reyes-Sanchez's habeas corpus petition must be dismissed for untimeliness.</t>
    <phoneticPr fontId="1" type="noConversion"/>
  </si>
  <si>
    <t>Owens v. Republic of Sudan</t>
    <phoneticPr fontId="1" type="noConversion"/>
  </si>
  <si>
    <t>412 F.Supp.2d 99, 105, D.D.C.</t>
    <phoneticPr fontId="1" type="noConversion"/>
  </si>
  <si>
    <t>The Hereros v. Deutsche Afrika-Linien GMBLT &amp; Co.</t>
    <phoneticPr fontId="1" type="noConversion"/>
  </si>
  <si>
    <t>Namibian tribe brought action, under the Alien Tort Statute (ATS) and federal common law, against German company alleged to have employed slave labor during German occupation of South Africa between 1890 and 1915.</t>
    <phoneticPr fontId="1" type="noConversion"/>
  </si>
  <si>
    <t>Ps cannot state a cause of action under applicable law.</t>
    <phoneticPr fontId="1" type="noConversion"/>
  </si>
  <si>
    <t>Arce v. Garcia</t>
    <phoneticPr fontId="1" type="noConversion"/>
  </si>
  <si>
    <t>434 F.3d 1254, 1255+, 11th Cir.(Fla.)</t>
    <phoneticPr fontId="1" type="noConversion"/>
  </si>
  <si>
    <t>JTP</t>
    <phoneticPr fontId="1" type="noConversion"/>
  </si>
  <si>
    <t xml:space="preserve">Salvadoran refugees, who claimed that they were tortured by soldiers in El Salvador during the course of a campaign of human-rights violations, brought action against Salvadoran military officials who had become United States permanent residents, alleging violations of the Torture Victim Protection Act (TVPA) and Alien Tort Claims Act (ATCA). </t>
    <phoneticPr fontId="1" type="noConversion"/>
  </si>
  <si>
    <t>Circuit Judge, in an amended opinion, held that District Court did not abuse its discretion by equitable tolling of statute of limitations on refugees' claims until the end of the civil war in El Salvador.</t>
    <phoneticPr fontId="1" type="noConversion"/>
  </si>
  <si>
    <t>$54.6m</t>
    <phoneticPr fontId="1" type="noConversion"/>
  </si>
  <si>
    <t>Oliva v. U.S. Dept. of Justice</t>
    <phoneticPr fontId="1" type="noConversion"/>
  </si>
  <si>
    <t>433 F.3d 229, 235, 2nd Cir.</t>
    <phoneticPr fontId="1" type="noConversion"/>
  </si>
  <si>
    <t>King v. U.S.</t>
    <phoneticPr fontId="1" type="noConversion"/>
  </si>
  <si>
    <t xml:space="preserve">Norman Anthony King appeals pro se the district court's summary judgment in favor of the United States and various federal agencies and federal officials, in King's action asserting tort, contract, and Bivens claims relating to his imprisonment in Mexico, extradition to the United States, and prosecution and convictions for bank fraud, wire fraud, mail fraud, counterfeiting, and money laundering. </t>
    <phoneticPr fontId="1" type="noConversion"/>
  </si>
  <si>
    <t xml:space="preserve">The district court properly granted summary judgment on King's claims under the Torture Victim Protection Act, 28 U.S.C. § 1350, because none of the Mexican citizens who purportedly tortured King were named in the suit.
The district court properly dismissed King's claims under the Alien Tort Claim Act because King's exclusive remedy for violation of the law of nations is through the Federal Tort Claims Act (“FTCA”). </t>
    <phoneticPr fontId="1" type="noConversion"/>
  </si>
  <si>
    <t>Rubin v. Islamic Republic of Iran</t>
    <phoneticPr fontId="1" type="noConversion"/>
  </si>
  <si>
    <t>Dec. 15, 2005</t>
    <phoneticPr fontId="1" type="noConversion"/>
  </si>
  <si>
    <t xml:space="preserve">Judgment creditors, who obtained judgment against Islamic Republic of Iran for injuries sustained in a suicide bombing in Israel carried out by terrorist organization with the assistance of Iranian material support and training, attempted to enforce their judgment by seeking to execute or attach various collections of Persian artifacts in the possession of a university, a museum, and an individual. </t>
    <phoneticPr fontId="1" type="noConversion"/>
  </si>
  <si>
    <t>Jean v. Dorelien</t>
    <phoneticPr fontId="1" type="noConversion"/>
  </si>
  <si>
    <t xml:space="preserve">Haitian aliens sued former Haitian armed forces officer alleging extrajudicial killing of one alien's husband, torture and arbitrary detention of second alien, and fraudulent transfer of former officer's funds to avoid civil judgment in Haiti, and asserting claims under Alien Tort Claims Act (ATCA), Torture Victim Protection Act (TVPA), and state law. </t>
    <phoneticPr fontId="1" type="noConversion"/>
  </si>
  <si>
    <t>El-Shifa Pharmaceutical Industries Co. v. U.S.</t>
    <phoneticPr fontId="1" type="noConversion"/>
  </si>
  <si>
    <t>402 F.Supp.2d 267, 267+, D.D.C.</t>
    <phoneticPr fontId="1" type="noConversion"/>
  </si>
  <si>
    <t>Sudanese stock corporation and its owner brought action against United States alleging negligence, trespass, and defamation under Federal Tort Claims Act (FTCA) and violation of law of nations stemming from destruction of pharmaceutical plant, its fixtures, equipment, and inventory with cruise missiles launched from United States naval vessels stationed in international waters. Government brought motion to dismiss.</t>
    <phoneticPr fontId="1" type="noConversion"/>
  </si>
  <si>
    <t>Esquivel v. GAC Express Inc.</t>
    <phoneticPr fontId="1" type="noConversion"/>
  </si>
  <si>
    <t>2005 WL 3454114, *1+, W.D.Tex.</t>
    <phoneticPr fontId="1" type="noConversion"/>
  </si>
  <si>
    <t>FTEAR, LON, NJPQ</t>
    <phoneticPr fontId="1" type="noConversion"/>
  </si>
  <si>
    <t>Family of peace activist who was run over and killed by a military bulldozer in the Gaza Strip, and a number of Palestinians who lived in the Gaza Strip and West Bank, brought action against manufacturer of bulldozers used by Israeli Defense Forces (IDF) to destroy homes of Palestinians, seeking compensatory and punitive damages, reasonable attorneys fees and costs, and injunctive and declaratory relief including an order directing manufacturer to cease providing equipment and services to the IDF. Manufacturer moved to dismiss.</t>
    <phoneticPr fontId="1" type="noConversion"/>
  </si>
  <si>
    <t>1 Israeli tort law provided adequate remedies for plaintiffs injured as a result of tortious conduct, such that plaintiffs were required by the Torture Victims Protection Act's (TVPA's) exhaustion of remedies requirement to seek compensation in Israel before suing manufacturer in the United States;
2 pursuant to “color of law” requirement of the TVPA, plaintiffs could not sue manufacturer in the United States absent evidence that manufacturer controlled or participated in IDF soldiers' alleged conduct;
3 family of peace activist could not assert federal claims derived from international law;
4 manufacturer was not liable for aiding and abetting, conspiring in, or ratifying cruel, inhuman, or degrading treatment or punishment in violation of the law of nations;</t>
    <phoneticPr fontId="1" type="noConversion"/>
  </si>
  <si>
    <t>Bauman v. DaimlerChrysler AG</t>
    <phoneticPr fontId="1" type="noConversion"/>
  </si>
  <si>
    <t>2005 WL 3157472, *1+, N.D.Cal.</t>
    <phoneticPr fontId="1" type="noConversion"/>
  </si>
  <si>
    <t>Plaintiffs allege that Mercedes-Benz Argentina (“MBA”)-now known as DaimlerChrysler Argentina (“DCA”)-collaborated with the Argentine government to kidnap, detain, torture, or kill plaintiffs or plaintiffs' relatives during Argentina's military regime of 1976 to 1983, known as the “Dirty War.”</t>
    <phoneticPr fontId="1" type="noConversion"/>
  </si>
  <si>
    <t>Adamu v. Pfizer, Inc.</t>
    <phoneticPr fontId="1" type="noConversion"/>
  </si>
  <si>
    <t>Nigerian children, and their representatives, brought suit against American pharmaceutical manufacturer, seeking damages allegedly sustained when antibiotic with liver and joint damages side effects was administered to children in Nigeria, without informed consent being given. Company moved to dismiss.</t>
    <phoneticPr fontId="1" type="noConversion"/>
  </si>
  <si>
    <t xml:space="preserve">The plaintiffs in this case are a group of Nigerian nationals who allege that the defendant, General Abdusalami Abubakar, committed grave human rights abuses while a member of the military regime that ruled Nigeria from November 1993 to May 1999. </t>
    <phoneticPr fontId="1" type="noConversion"/>
  </si>
  <si>
    <t>Taveras v. Taveras</t>
    <phoneticPr fontId="1" type="noConversion"/>
  </si>
  <si>
    <t>397 F.Supp.2d 908, 908+, S.D.Ohio</t>
    <phoneticPr fontId="1" type="noConversion"/>
  </si>
  <si>
    <t>Father filed suit against mother under International Child Abduction Remedies Act (ICARA) seeking return of parties' children whom wife abducted from the Dominican Republic. Mother filed motion to dismiss for lack of jurisdiction.</t>
    <phoneticPr fontId="1" type="noConversion"/>
  </si>
  <si>
    <t>Alien tort statute (ATS) did not provide district court with jurisdiction over's father's claims.</t>
    <phoneticPr fontId="1" type="noConversion"/>
  </si>
  <si>
    <t>Holland v. Islamic Republic of Iran</t>
    <phoneticPr fontId="1" type="noConversion"/>
  </si>
  <si>
    <t>STA, AGE, ORG</t>
    <phoneticPr fontId="1" type="noConversion"/>
  </si>
  <si>
    <t>Estate of serviceman and his surviving family members brought action against Islamic Republic of Iran, the Iranian Ministry of Information and Security (MOIS), and the Iranian Islamic Revolutionary Guard Corps, seeking damages arising from a 1983 Marine barracks bombing in Beirut, Lebanon, during which 241 American servicemen acting as part of a multinational U.N. authorized peacekeeping force were murdered in their sleep by a suicide bomber.</t>
    <phoneticPr fontId="1" type="noConversion"/>
  </si>
  <si>
    <t>Over $25 million</t>
    <phoneticPr fontId="1" type="noConversion"/>
  </si>
  <si>
    <t>Al-Joudi v. Bush</t>
    <phoneticPr fontId="1" type="noConversion"/>
  </si>
  <si>
    <t>406 F.Supp.2d 13, 21, D.D.C.</t>
    <phoneticPr fontId="1" type="noConversion"/>
  </si>
  <si>
    <t>Counsel for alleged enemy combatants detained in Guantanamo Bay Naval Base, who had sought habeas relief, sought preliminary injunction allowing them access to their clients and information about their clients' health status.</t>
    <phoneticPr fontId="1" type="noConversion"/>
  </si>
  <si>
    <t>Current and former citizens of El Salvador brought suit under Torture Victims Protection Act (TVPA) and the Alien Tort Claims Act (ATCA) against former El Salvadoran official who commanded security forces, alleging he was liable for forces' torture of themselves or relatives and extrajudicial killing of relatives.</t>
    <phoneticPr fontId="1" type="noConversion"/>
  </si>
  <si>
    <t>Motions for partial summary judgment granted in part and denied in part.</t>
    <phoneticPr fontId="1" type="noConversion"/>
  </si>
  <si>
    <t xml:space="preserve">$6 million in total. </t>
    <phoneticPr fontId="1" type="noConversion"/>
  </si>
  <si>
    <t>Torture, extrajudicial killing</t>
    <phoneticPr fontId="1" type="noConversion"/>
  </si>
  <si>
    <t>Doe v. Exxon Mobil Corp.</t>
    <phoneticPr fontId="1" type="noConversion"/>
  </si>
  <si>
    <t>Suit was brought against oil companies, alleging that they aided and abetted civil rights abuses of Indonesian army by hiring components to guard natural gas pipeline.</t>
    <phoneticPr fontId="1" type="noConversion"/>
  </si>
  <si>
    <t>Daventree Ltd. v. Republic of Azerbaijan</t>
    <phoneticPr fontId="1" type="noConversion"/>
  </si>
  <si>
    <t>Ferguson v. Christie</t>
    <phoneticPr fontId="1" type="noConversion"/>
  </si>
  <si>
    <t>2005 WL 3201065, *1, D.D.C.</t>
    <phoneticPr fontId="1" type="noConversion"/>
  </si>
  <si>
    <t xml:space="preserve">P brought suit against Prime Minister of the Bahamas and other officials, alleging that the defendant "deprived him full protection." </t>
    <phoneticPr fontId="1" type="noConversion"/>
  </si>
  <si>
    <t xml:space="preserve">Defendants were acting in their official capacity, and therefore were immune. </t>
    <phoneticPr fontId="1" type="noConversion"/>
  </si>
  <si>
    <t>Bano v. Union Carbide Corp.</t>
    <phoneticPr fontId="1" type="noConversion"/>
  </si>
  <si>
    <t>Elmaghraby v. Ashcroft</t>
    <phoneticPr fontId="1" type="noConversion"/>
  </si>
  <si>
    <t>STA, IND</t>
    <phoneticPr fontId="1" type="noConversion"/>
  </si>
  <si>
    <t>Muslim Pakistani pretrial detainee brought action against current and former government officials, alleging that they took series of unconstitutional actions against him in connection with his confinement under harsh conditions after separation from the general prison population.</t>
    <phoneticPr fontId="1" type="noConversion"/>
  </si>
  <si>
    <t>STA, ORG, AGE</t>
    <phoneticPr fontId="1" type="noConversion"/>
  </si>
  <si>
    <t>Representatives, survivors, and insurance carriers of victims of September 11, 2001 terrorist attacks brought actions against terrorist organization responsible for the attacks and its members and associates, alleged state sponsors of terrorism, and individuals and entities who allegedly provided support to the terrorist organization, asserting causes of action under Torture Victim Protection Act (TVPA), Antiterrorism Act (ATA), Alien Tort Claims Act (ATCA), and Racketeer Influenced and Corrupt Organizations Act (RICO), as well as claims under New York law for aiding and abetting, conspiracy, intentional infliction of emotional distress, negligence, survival, wrongful death, trespass, and assault and battery.</t>
    <phoneticPr fontId="1" type="noConversion"/>
  </si>
  <si>
    <t>2005 WL 2278076, *1, S.D.N.Y.</t>
    <phoneticPr fontId="1" type="noConversion"/>
  </si>
  <si>
    <t xml:space="preserve">Motion for class certification denied. </t>
    <phoneticPr fontId="1" type="noConversion"/>
  </si>
  <si>
    <t>2005 WL 2082846, *1, S.D.N.Y.</t>
    <phoneticPr fontId="1" type="noConversion"/>
  </si>
  <si>
    <t>2005 WL 2082847, *1, S.D.N.Y.</t>
    <phoneticPr fontId="1" type="noConversion"/>
  </si>
  <si>
    <t>Hughes v. State of Ohio</t>
    <phoneticPr fontId="1" type="noConversion"/>
  </si>
  <si>
    <t>2005 WL 2000674, *3, S.D.Ohio</t>
    <phoneticPr fontId="1" type="noConversion"/>
  </si>
  <si>
    <t xml:space="preserve">Pro se, frivolous. P is US citizen. </t>
    <phoneticPr fontId="1" type="noConversion"/>
  </si>
  <si>
    <t>Ibrahim v. Titan Corp.</t>
    <phoneticPr fontId="1" type="noConversion"/>
  </si>
  <si>
    <t xml:space="preserve">Iraqi national detainees and spouses of deceased detainees brought action against two private government contractors who provided interrogators and interpreters to United States military in Iraq, alleging claims under the Alien Tort Statute, RICO, and government contracting laws, as well as claims for assault and battery, wrongful death, false imprisonment, intentional infliction of emotional distress, conversion, and negligence stemming from alleged acts of torture inflicted upon them at prison in Iraq. </t>
    <phoneticPr fontId="1" type="noConversion"/>
  </si>
  <si>
    <t xml:space="preserve">ATS claim is not actionable against private parties in DC Circuit. </t>
    <phoneticPr fontId="1" type="noConversion"/>
  </si>
  <si>
    <t>Abdullahi v. Pfizer, Inc.</t>
    <phoneticPr fontId="1" type="noConversion"/>
  </si>
  <si>
    <t>2005 WL 1870811, *1+, S.D.N.Y.</t>
    <phoneticPr fontId="1" type="noConversion"/>
  </si>
  <si>
    <t>This putative class action stems from Plaintiffs' allegations that they suffered grave injuries from an experimental antibiotic administered by defendant Pfizer, Inc. (“Pfizer” or “Defendant”) in Nigeria.</t>
    <phoneticPr fontId="1" type="noConversion"/>
  </si>
  <si>
    <t>ourt grants Pfizer's motion to dismiss the Complaint for failure to state a claim under the Alien Tort Statute. Even if this Court had subject matter jurisdiction, it would dismiss the action on forum non conveniens grounds.</t>
    <phoneticPr fontId="1" type="noConversion"/>
  </si>
  <si>
    <t>Mwani v. bin Laden</t>
    <phoneticPr fontId="1" type="noConversion"/>
  </si>
  <si>
    <t>417 F.3d 1, 2+, D.C.Cir.</t>
    <phoneticPr fontId="1" type="noConversion"/>
  </si>
  <si>
    <t xml:space="preserve">This court dismissed claims against bin Laden and Al Qaeda. Reversed in 2006. Awarded damages in 2014 WL 6463227. </t>
    <phoneticPr fontId="1" type="noConversion"/>
  </si>
  <si>
    <t xml:space="preserve">Kenyan victims and family members of victims of bombing outside American embassy brought action against terrorist and terrorist organization for orchestrating the bombing, under the Alien Tort Claims Act (ATCA), and against Afghanistan for providing logistical support to terrorist organization, under the Foreign Sovereign Immunities Act (FSIA). </t>
    <phoneticPr fontId="1" type="noConversion"/>
  </si>
  <si>
    <t>Igartua-De La Rosa v. U.S.</t>
    <phoneticPr fontId="1" type="noConversion"/>
  </si>
  <si>
    <t>417 F.3d 145, 178+, 1st Cir.(Puerto Rico)</t>
    <phoneticPr fontId="1" type="noConversion"/>
  </si>
  <si>
    <t>United States citizens who were residents of Puerto Rico brought action claiming that their inability to vote in presidential elections violated their constitutional rights and ran contrary to international obligations of the United States.</t>
    <phoneticPr fontId="1" type="noConversion"/>
  </si>
  <si>
    <t xml:space="preserve">Guatemalan citizens brought action under ATS against owner and operators of Guatemalan banana plantation, claiming that defendants were active participants in torture and other human rights violations designed to put an end to their leadership in trade union activities. </t>
    <phoneticPr fontId="1" type="noConversion"/>
  </si>
  <si>
    <t>Mujica v. Occidental Petroleum Corp.</t>
    <phoneticPr fontId="1" type="noConversion"/>
  </si>
  <si>
    <t xml:space="preserve">ATS and TVPA claim. This court denied MTD on FNC ground, but granted MTD on PQ grounds. Affirmed in 2014, 2014 WL 5839817, on Kiobel presumption grounds and international comity grounds. </t>
    <phoneticPr fontId="1" type="noConversion"/>
  </si>
  <si>
    <t>Colombian citizens brought action against oil company and private security firm under Alien Tort Statute (ATS), Torture Victim Protection Act (TVPA), and state law to recover for their personal injuries and for deaths of family members during bombing of village by Colombian military</t>
    <phoneticPr fontId="1" type="noConversion"/>
  </si>
  <si>
    <t xml:space="preserve">Granted MTD on political question grounds. </t>
    <phoneticPr fontId="1" type="noConversion"/>
  </si>
  <si>
    <t>381 F.Supp.2d 1134, 1135+, C.D.Cal.</t>
    <phoneticPr fontId="1" type="noConversion"/>
  </si>
  <si>
    <t xml:space="preserve">Denied MTD on FNC ground. </t>
    <phoneticPr fontId="1" type="noConversion"/>
  </si>
  <si>
    <t>Hwang Geum Joo v. Japan</t>
    <phoneticPr fontId="1" type="noConversion"/>
  </si>
  <si>
    <t>413 F.3d 45, 46+, D.C.Cir.</t>
    <phoneticPr fontId="1" type="noConversion"/>
  </si>
  <si>
    <t>NJPQ</t>
    <phoneticPr fontId="1" type="noConversion"/>
  </si>
  <si>
    <t xml:space="preserve">Former “comfort women” sued Japan, alleging they were abducted and forced into sexual slavery by Japanese Army prior to, and during, World War II. </t>
    <phoneticPr fontId="1" type="noConversion"/>
  </si>
  <si>
    <t xml:space="preserve">Suit presented political question. </t>
    <phoneticPr fontId="1" type="noConversion"/>
  </si>
  <si>
    <t>Denied MTD
1 corporation could be held liable for violation of jus cogens norms, and
2 aider and abettor liability was recognized under international law.</t>
    <phoneticPr fontId="1" type="noConversion"/>
  </si>
  <si>
    <t>Enahoro v. Abubakar</t>
    <phoneticPr fontId="1" type="noConversion"/>
  </si>
  <si>
    <t>Nigerian nationals, alleging they suffered grave human rights abuses in that country, brought action against former head of state under Alien Tort Statute (ATS) seeking damages</t>
    <phoneticPr fontId="1" type="noConversion"/>
  </si>
  <si>
    <t>Finally settled for an undisclosed amount. Abiola v. Abubakar, 2008 U.S. Dist. LEXIS 2937 (N.D. Ill., Jan. 15, 2008)</t>
    <phoneticPr fontId="1" type="noConversion"/>
  </si>
  <si>
    <t>Makro Capital of America, Inc. v. UBS AG</t>
    <phoneticPr fontId="1" type="noConversion"/>
  </si>
  <si>
    <t>372 F.Supp.2d 623, 626, S.D.Fla.</t>
    <phoneticPr fontId="1" type="noConversion"/>
  </si>
  <si>
    <t>Corporate shareholder of former German parent company brought action against successor to subsidiary company and United States government, seeking to recover assets that were subject of settlement between subsidiary and government. Successor moved for dismissal.</t>
    <phoneticPr fontId="1" type="noConversion"/>
  </si>
  <si>
    <t>In re Chevron Fire Cases</t>
    <phoneticPr fontId="1" type="noConversion"/>
  </si>
  <si>
    <t>2005 WL 1077516, *4+, Cal.App. 1 Dist.</t>
    <phoneticPr fontId="1" type="noConversion"/>
  </si>
  <si>
    <t>Alperin v. Vatican Bank</t>
    <phoneticPr fontId="1" type="noConversion"/>
  </si>
  <si>
    <t>INC, ORG</t>
    <phoneticPr fontId="1" type="noConversion"/>
  </si>
  <si>
    <t>LON, NJPQ, STA</t>
    <phoneticPr fontId="1" type="noConversion"/>
  </si>
  <si>
    <t>Persons who were victims of crimes against them and their property during World War II, their descendants, and associated organizations sued foreign bank associated with religious state, religious brotherhood, and alleged successor of former foreign regime, alleging conversion, unjust enrichment, restitution, right to accounting, human rights violations, and violations of international law.</t>
    <phoneticPr fontId="1" type="noConversion"/>
  </si>
  <si>
    <t xml:space="preserve">Allowed some claims (property related ones) to proceed. </t>
    <phoneticPr fontId="1" type="noConversion"/>
  </si>
  <si>
    <t>Salazar v. Islamic Republic of Iran</t>
    <phoneticPr fontId="1" type="noConversion"/>
  </si>
  <si>
    <t>370 F.Supp.2d 105, 113+, D.D.C.</t>
    <phoneticPr fontId="1" type="noConversion"/>
  </si>
  <si>
    <t>Widow of soldier killed in bombing of U.S. Embassy in Lebanon brought action, pursuant to Foreign Sovereign Immunities Act (FSIA), against Islamic Republic of Iran</t>
    <phoneticPr fontId="1" type="noConversion"/>
  </si>
  <si>
    <t>374 F.Supp.2d 1, 11, D.D.C.</t>
    <phoneticPr fontId="1" type="noConversion"/>
  </si>
  <si>
    <t xml:space="preserve">Victims of United States embassy bombings in Tanzania and Kenya sued Republic of Sudan under Foreign Sovereign Immunities Act (FSIA), seeking damages. </t>
    <phoneticPr fontId="1" type="noConversion"/>
  </si>
  <si>
    <t>Dammarell v. Islamic Republic of Iran</t>
    <phoneticPr fontId="1" type="noConversion"/>
  </si>
  <si>
    <t>TVPA, FSIA and state law claims.  The TVPA and FSAI claims were dismissed, but Ps ultimately prevailed on state law claim. 404 F.Supp.2d 261</t>
    <phoneticPr fontId="1" type="noConversion"/>
  </si>
  <si>
    <t xml:space="preserve">Over 80 plaintiffs, who were victims and families of victims of 1983 bombing of United States Embassy in Beirut, Lebanon, brought action seeking to assign liability for their injuries to the Islamic Republic of Iran and its Ministry of Intelligence and Security (MOIS). </t>
    <phoneticPr fontId="1" type="noConversion"/>
  </si>
  <si>
    <t>226 F.R.D. 456, 457+, S.D.N.Y.</t>
    <phoneticPr fontId="1" type="noConversion"/>
  </si>
  <si>
    <t>STA, IND, AGE</t>
    <phoneticPr fontId="1" type="noConversion"/>
  </si>
  <si>
    <t>Family of journalist who was allegedly kidnapped, tortured, and killed by terrorist organization brought action against Libya, Libyan head of state, Libyan intelligence agency, and other Libyan officials, alleging that the defendants provided support to the organization.</t>
    <phoneticPr fontId="1" type="noConversion"/>
  </si>
  <si>
    <t xml:space="preserve">Affirmed the judgment on jury verdict. </t>
    <phoneticPr fontId="1" type="noConversion"/>
  </si>
  <si>
    <t>Jury verdict in 2003, awarded $4 million; so far $200K has been collected. The verdict was affrimed in 2005. http://viewfromll2.com/2009/11/11/alien-tort-statute-cases-resulting-in-plaintiff-victories/</t>
    <phoneticPr fontId="1" type="noConversion"/>
  </si>
  <si>
    <t>In re Agent Orange Product Liability Litigation</t>
    <phoneticPr fontId="1" type="noConversion"/>
  </si>
  <si>
    <t>373 F.Supp.2d 7, 11+, E.D.N.Y.</t>
    <phoneticPr fontId="1" type="noConversion"/>
  </si>
  <si>
    <t>Vietnamese nonprofit group and individual Vietnamese nationals brought product liability action against chemical companies under international and United States law, alleging personal injury and property damage caused by herbicides manufactured by companies and sold to United States for use during Vietnam War.</t>
    <phoneticPr fontId="1" type="noConversion"/>
  </si>
  <si>
    <t>There is no basis for any of the claims of plaintiffs under the domestic law of any nation or state or under any form of international law.</t>
    <phoneticPr fontId="1" type="noConversion"/>
  </si>
  <si>
    <t>Simpson v. Socialist People's Libyan Arab Jamahiriya</t>
    <phoneticPr fontId="1" type="noConversion"/>
  </si>
  <si>
    <t>362 F.Supp.2d 168, 170+, D.D.C.</t>
    <phoneticPr fontId="1" type="noConversion"/>
  </si>
  <si>
    <t>Ps relied on both ATS and FSIA. Court said that ATS is clearly inapplicable. Unsure what happened ultimately, but ATS claim clearly dismissed. See 529 F.Supp.2d 80.</t>
    <phoneticPr fontId="1" type="noConversion"/>
  </si>
  <si>
    <t>Cruise ship passenger who allegedly was forcibly removed from ship by Libyan authorities brought pro se action against Libya for compensatory and punitive damages, alleging battery, false imprisonment, intentional infliction of emotional distress, and loss of consortium.</t>
    <phoneticPr fontId="1" type="noConversion"/>
  </si>
  <si>
    <t>ATS does not provide jurisdiction over foreign states.</t>
    <phoneticPr fontId="1" type="noConversion"/>
  </si>
  <si>
    <t>Wyatt v. Syrian Arab Republic</t>
    <phoneticPr fontId="1" type="noConversion"/>
  </si>
  <si>
    <t>362 F.Supp.2d 103, 111, D.D.C.</t>
    <phoneticPr fontId="1" type="noConversion"/>
  </si>
  <si>
    <t>Hostages kidnapped and tortured in Turkey by Kurdistan Workers Party (PKK) sued Syrian Arab Republic (Syria), seeking damages for Syria's alleged support of PKK. Syria moved to dismiss.</t>
    <phoneticPr fontId="1" type="noConversion"/>
  </si>
  <si>
    <t>Doe v. Xudong</t>
    <phoneticPr fontId="1" type="noConversion"/>
  </si>
  <si>
    <t>ATS and TVPA claims. No related decisions.</t>
    <phoneticPr fontId="1" type="noConversion"/>
  </si>
  <si>
    <t>Martinez-Aguero v. Gonzalez</t>
    <phoneticPr fontId="1" type="noConversion"/>
  </si>
  <si>
    <t>2005 WL 388589, *16, W.D.Tex.</t>
    <phoneticPr fontId="1" type="noConversion"/>
  </si>
  <si>
    <t xml:space="preserve">Mexican national who was allegedly detained and beaten by border patrol agent inside the United States, but outside port of entry, brought civil rights action against officer. </t>
    <phoneticPr fontId="1" type="noConversion"/>
  </si>
  <si>
    <t>In re Guantanamo Detainee Cases</t>
    <phoneticPr fontId="1" type="noConversion"/>
  </si>
  <si>
    <t xml:space="preserve">500 related decisions. </t>
    <phoneticPr fontId="1" type="noConversion"/>
  </si>
  <si>
    <t>Auguste v. Ridge</t>
    <phoneticPr fontId="1" type="noConversion"/>
  </si>
  <si>
    <t>395 F.3d 123, 134, 3rd Cir.(N.J.)</t>
    <phoneticPr fontId="1" type="noConversion"/>
  </si>
  <si>
    <t>Khalid v. Bush</t>
    <phoneticPr fontId="1" type="noConversion"/>
  </si>
  <si>
    <t>349 F.Supp.2d 765, 775+, S.D.N.Y.</t>
    <phoneticPr fontId="1" type="noConversion"/>
  </si>
  <si>
    <t xml:space="preserve">The 911 cases. </t>
    <phoneticPr fontId="1" type="noConversion"/>
  </si>
  <si>
    <t>349 F.Supp.2d 736, 742, S.D.N.Y.</t>
    <phoneticPr fontId="1" type="noConversion"/>
  </si>
  <si>
    <t>STA, IND, INC</t>
    <phoneticPr fontId="1" type="noConversion"/>
  </si>
  <si>
    <t xml:space="preserve"> Investors brought action under Racketeer Influenced and Corrupt Organizations Act (RICO) and Alien Tort Claims Act (ATCA), as well as New York law, against government of Azerbaijan, Azerbaijani officials and individuals, and a Swiss law firm and bank, alleging various forms of fraud and corruption arising out of a purported program to privatize oil company owned by the government of Azerbaijan.</t>
    <phoneticPr fontId="1" type="noConversion"/>
  </si>
  <si>
    <t>U.S. v. Joseph E. Wolf</t>
    <phoneticPr fontId="1" type="noConversion"/>
  </si>
  <si>
    <t>2004 WL 3204323, *1, W.D.Okla.</t>
    <phoneticPr fontId="1" type="noConversion"/>
  </si>
  <si>
    <t>Former residents of Chagos Archipelago, and their descendants, sued individual employees of United States, and government, seeking compensation for their forced removal to make way for United States naval base, leased from Great Britain. Defendants moved to dismiss.</t>
    <phoneticPr fontId="1" type="noConversion"/>
  </si>
  <si>
    <t>Doe v. Qi</t>
    <phoneticPr fontId="1" type="noConversion"/>
  </si>
  <si>
    <t>DDJ</t>
    <phoneticPr fontId="1" type="noConversion"/>
  </si>
  <si>
    <t>Act of state doctrine barred Falun Gong practitioners' claims against local government officials of PRC for damages and injunctive relief but not their claim for declaratory relief</t>
    <phoneticPr fontId="1" type="noConversion"/>
  </si>
  <si>
    <t>In re South African Apartheid Litigation</t>
    <phoneticPr fontId="1" type="noConversion"/>
  </si>
  <si>
    <t>346 F.Supp.2d 538, 539+, S.D.N.Y.</t>
    <phoneticPr fontId="1" type="noConversion"/>
  </si>
  <si>
    <t xml:space="preserve">Actions were brought by three groups of plaintiffs, on behalf of individuals who suffered damages as a result of crimes of apartheid in South Africa, alleging, among other things, that multinational corporations which did business in apartheid South Africa, violated international law and thus were subject to suit in federal district court under Alien Tort Claims Act (ATCA). </t>
    <phoneticPr fontId="1" type="noConversion"/>
  </si>
  <si>
    <t>Plaintiff, proceeding under pseudonym, brought action against former chief of security for organizer of El Salvadoran paramilitary groups, under Alien Tort Claims Act (ATCA) and Torture Victim Protection Act (TVPA), alleging that former security chief was complicit in 1980 assassination of El Salvadoran archbishop.</t>
    <phoneticPr fontId="1" type="noConversion"/>
  </si>
  <si>
    <t>1 limitations period was equitably tolled through 2003, since plaintiff could not have obtained justice from Salvadoran courts, and such fear extended to proceedings outside El Salvador;
2 security chief was liable for extrajudicial killing in violation of TVPA, and for extrajudicial killing and crimes against humanity under ATCA, as direct participant, conspirator, accomplice, and aider and abettor;
3 security chief acted under apparent authority and color of law of government of El Salvador;
4 plaintiff was not required to exhaust remedies prior to bringing TVPA claim;
5 assassination was “crime against humanity” actionable under ATCA; and
6 appropriate award of damages was $5 million compensatory plus $5 million punitive damages.</t>
    <phoneticPr fontId="1" type="noConversion"/>
  </si>
  <si>
    <t>See http://www.cja.org/section.php?id=77</t>
    <phoneticPr fontId="1" type="noConversion"/>
  </si>
  <si>
    <t>AGE, INC, IND</t>
    <phoneticPr fontId="1" type="noConversion"/>
  </si>
  <si>
    <t>Alien asylum seekers sued the Immigration and Naturalization Service (INS), INS officials, contractor and contractors employees for abuse allegedly suffered while detained in contractor's facility under contract with the INS.</t>
    <phoneticPr fontId="1" type="noConversion"/>
  </si>
  <si>
    <t>guards were not liable under Alien Tort Claims Act (ATCA); but allegations against contractor stated a claim under ATCA;</t>
    <phoneticPr fontId="1" type="noConversion"/>
  </si>
  <si>
    <t>Arndt v. UBS AG</t>
    <phoneticPr fontId="1" type="noConversion"/>
  </si>
  <si>
    <t>NI, LON</t>
    <phoneticPr fontId="1" type="noConversion"/>
  </si>
  <si>
    <t xml:space="preserve">German citizens brought action against successor of German corporation which allegedly profited during the Nazi regime and failed to turn over assets belonging to Holocaust victims. </t>
    <phoneticPr fontId="1" type="noConversion"/>
  </si>
  <si>
    <t>1 Alien Tort Claims Act (ATCA) did not give district court subject matter jurisdiction over plaintiffs' common law claims, and
2 defendant could not be sued under the Torture Victims Protection Act (TVPA).</t>
    <phoneticPr fontId="1" type="noConversion"/>
  </si>
  <si>
    <t>Al Odah v. U.S.</t>
    <phoneticPr fontId="1" type="noConversion"/>
  </si>
  <si>
    <t>OFF, ORG</t>
    <phoneticPr fontId="1" type="noConversion"/>
  </si>
  <si>
    <t>DI</t>
    <phoneticPr fontId="1" type="noConversion"/>
  </si>
  <si>
    <t xml:space="preserve">Zimbabwe nationals who were alleged victims of torture and terror in Zimbabwe brought class action against Zimbabwe president and foreign minister, and their political party, invoking Alien Tort Claims Act (ATCA), Torture Victim Protection Act (TVPA), and norms of international human rights law. United States Department of State submitted Suggestion of Immunity on behalf of defendants. </t>
    <phoneticPr fontId="1" type="noConversion"/>
  </si>
  <si>
    <t>Over $71 million.</t>
    <phoneticPr fontId="1" type="noConversion"/>
  </si>
  <si>
    <t xml:space="preserve">ATS and TVPA claims. This court denied MTD. See the 2005 opinion. </t>
    <phoneticPr fontId="1" type="noConversion"/>
  </si>
  <si>
    <t>Current and former citizens of El Salvador brought suit under Torture Victims Protection Act (TVPA) and Alien Tort Claims Act (ATCA) against former Salvadoran security official, alleging he was liable for forces' torture of themselves or relatives and extrajudicial killing of relatives. Official moved to dismiss complaint.</t>
    <phoneticPr fontId="1" type="noConversion"/>
  </si>
  <si>
    <t>1 statutory period for bringing claims was equitably tolled;
2 plaintiffs' failure to pursue remedies in El Salvador did not bar their claims; and
3 TVPA extended civil remedy to United States citizens tortured abroad.</t>
    <phoneticPr fontId="1" type="noConversion"/>
  </si>
  <si>
    <t>1 limitations period for second alien's claims was subject to equitable tolling, and
2 former officer failed to establish affirmative defense of non-exhaustion as to first alien's TVPA claim.</t>
    <phoneticPr fontId="1" type="noConversion"/>
  </si>
  <si>
    <t>$4.3m</t>
    <phoneticPr fontId="1" type="noConversion"/>
  </si>
  <si>
    <t>Mohammad v. Bin Tarraf</t>
    <phoneticPr fontId="1" type="noConversion"/>
  </si>
  <si>
    <t xml:space="preserve">See the 2008 case. </t>
    <phoneticPr fontId="1" type="noConversion"/>
  </si>
  <si>
    <t>Canadian resident, acting pro se, brought action on behalf of himself and his family against individual defendants and United Arab Emirates government pursuant to Alien Tort Claims Act (ATCA), alleging that defendants caused his family to suffer false imprisonment, unlawful seizure of property, mental and physical torture, and other injuries.</t>
    <phoneticPr fontId="1" type="noConversion"/>
  </si>
  <si>
    <t xml:space="preserve">TVPA and ATS claims. Affirmed in 2006. </t>
    <phoneticPr fontId="1" type="noConversion"/>
  </si>
  <si>
    <t xml:space="preserve">Granted MTD. ATS does not provide cause of action; TVPA requires action under color of law. </t>
    <phoneticPr fontId="1" type="noConversion"/>
  </si>
  <si>
    <t>ORG</t>
    <phoneticPr fontId="1" type="noConversion"/>
  </si>
  <si>
    <t>Descendants of Jews murdered during Holocaust in Belzec death camp in Poland brought action under Alien Tort Claims Act (ATCA) seeking preliminary injunction to stop Jewish organization from continuing to fund construction of trench which ran through site of camp. Defendant brought motion to dismiss.</t>
    <phoneticPr fontId="1" type="noConversion"/>
  </si>
  <si>
    <t>Jama v. U.S. I.N.S.</t>
    <phoneticPr fontId="1" type="noConversion"/>
  </si>
  <si>
    <t>Ye v. Zemin</t>
    <phoneticPr fontId="1" type="noConversion"/>
  </si>
  <si>
    <t>IND, AGE</t>
    <phoneticPr fontId="1" type="noConversion"/>
  </si>
  <si>
    <t>SI, PJ</t>
    <phoneticPr fontId="1" type="noConversion"/>
  </si>
  <si>
    <t>Chinese and American members of spiritual movement sued former president of People's Republic of China and Chinese-government office allegedly established to suppress movement, alleging that Chinese members were subjected to human rights abuses and that American members were prevented from traveling to Iceland during president's visit there.</t>
    <phoneticPr fontId="1" type="noConversion"/>
  </si>
  <si>
    <t xml:space="preserve">TVPA and FSIA claims. Jurisdiction under FSIA. TVPA creates cause of action. </t>
    <phoneticPr fontId="1" type="noConversion"/>
  </si>
  <si>
    <t>STA, AGE, OFF</t>
    <phoneticPr fontId="1" type="noConversion"/>
  </si>
  <si>
    <t>On July 19, 1982, plaintiff David S. Dodge, the 59–year old Acting President of the American University of Beirut (“AUB”), was kidnapped in broad daylight while walking home from work on AUB's campus in Beirut, Lebanon. He was held captive for one year at various locations in Lebanon and Iran by soldiers of the Iranian Revolutionary Guard and an organization of civilian Shiite Lebanese known as Hizbollah, a politico-paramilitary group.</t>
    <phoneticPr fontId="1" type="noConversion"/>
  </si>
  <si>
    <t>Entered default judgment.</t>
    <phoneticPr fontId="1" type="noConversion"/>
  </si>
  <si>
    <t>Over $8m</t>
    <phoneticPr fontId="1" type="noConversion"/>
  </si>
  <si>
    <t>Comollari v. Ashcroft</t>
    <phoneticPr fontId="1" type="noConversion"/>
  </si>
  <si>
    <t>378 F.3d 694, 694+, 7th Cir.</t>
    <phoneticPr fontId="1" type="noConversion"/>
  </si>
  <si>
    <t>Ungaro-Benages v. Dresdner Bank AG</t>
    <phoneticPr fontId="1" type="noConversion"/>
  </si>
  <si>
    <t xml:space="preserve">Descendant of heir to German corporation sued German banks, alleging that before and during World War II banks, in conjunction with Third Reich, had stolen Jewish heirs' stock as part of “Aryanization” process. </t>
    <phoneticPr fontId="1" type="noConversion"/>
  </si>
  <si>
    <t>political question doctrine did not apply; but abstention under international comity doctrine was appropriate.</t>
    <phoneticPr fontId="1" type="noConversion"/>
  </si>
  <si>
    <t>Kilburn v. Socialist People's Libyan Arab Jamahiriya</t>
    <phoneticPr fontId="1" type="noConversion"/>
  </si>
  <si>
    <t>376 F.3d 1123, 1133, D.C.Cir.</t>
    <phoneticPr fontId="1" type="noConversion"/>
  </si>
  <si>
    <t>Sosa v. Alvarez-Machain</t>
    <phoneticPr fontId="1" type="noConversion"/>
  </si>
  <si>
    <t xml:space="preserve">Plaintiff, a Mexican national acquitted of murder after being abducted and transported to the United States to face prosecution, brought action under Alien Tort Statute (ATS) and Federal Tort Claims Act (FTCA) against United States, Drug Enforcement Agency (DEA) agents, former Mexican policeman, and Mexican civilians, alleging that his abduction violated his civil rights. </t>
    <phoneticPr fontId="1" type="noConversion"/>
  </si>
  <si>
    <t>Supreme Court reversed the Ninth Circuit’s decision, stating that Alvarez’s arrest and detention in this case did not violate any treaty with the United States; nor did they violate an international norm meeting the “specific, universal and obligatory” standard.</t>
    <phoneticPr fontId="1" type="noConversion"/>
  </si>
  <si>
    <t>Rasul v. Bush</t>
    <phoneticPr fontId="1" type="noConversion"/>
  </si>
  <si>
    <t>124 S.Ct. 2686, 2686+, U.S.</t>
    <phoneticPr fontId="1" type="noConversion"/>
  </si>
  <si>
    <t>The United States District Court for the District of Columbia, Colleen Kollar-Kotelly, J., denied plaintiffs' motion to remand, granted one corporation's motion to dismiss for lack of personal jurisdiction, and granted second corporation's motion to dismiss for failure to state claim.</t>
    <phoneticPr fontId="1" type="noConversion"/>
  </si>
  <si>
    <t>2004 WL 5565022, *1+, S.D.Fla.</t>
    <phoneticPr fontId="1" type="noConversion"/>
  </si>
  <si>
    <t>Van Tu v. Koster</t>
    <phoneticPr fontId="1" type="noConversion"/>
  </si>
  <si>
    <t>364 F.3d 1196, 1196+, 10th Cir.(Utah)</t>
    <phoneticPr fontId="1" type="noConversion"/>
  </si>
  <si>
    <t>Residents of village in Vietnam brought action against American soldiers on their own behalf and as representatives of deceased victims and survivors of a massacre during Vietnam War for alleged violations of Law of War under § 1983, Bivens, and the Alien Tort Statute.</t>
    <phoneticPr fontId="1" type="noConversion"/>
  </si>
  <si>
    <t>ATS claim was time-barred</t>
    <phoneticPr fontId="1" type="noConversion"/>
  </si>
  <si>
    <t>No. 02–4209</t>
    <phoneticPr fontId="1" type="noConversion"/>
  </si>
  <si>
    <t>2004 WL 5565021, *1+, S.D.Fla.</t>
    <phoneticPr fontId="1" type="noConversion"/>
  </si>
  <si>
    <t>Haitian aliens sued former Haitian armed forces officer alleging extrajudicial killing of one alien's husband, torture and arbitrary detention of second alien, and fraudulent transfer of former officer's funds to avoid civil judgment in Haiti, and asserting claims under Alien Tort Claims Act (ATCA), Torture Victim Protection Act (TVPA), and state law.</t>
    <phoneticPr fontId="1" type="noConversion"/>
  </si>
  <si>
    <t>Dismissed all claims for SOL</t>
    <phoneticPr fontId="1" type="noConversion"/>
  </si>
  <si>
    <t>4.3m</t>
    <phoneticPr fontId="1" type="noConversion"/>
  </si>
  <si>
    <t>Schneider v. Kissinger</t>
    <phoneticPr fontId="1" type="noConversion"/>
  </si>
  <si>
    <t>310 F.Supp.2d 251, 253+, D.D.C.</t>
    <phoneticPr fontId="1" type="noConversion"/>
  </si>
  <si>
    <t>Children of Chilean general and his estate brought suit against United States and former national security advisor for their role in general's death during course of his kidnapping by plotters of 1970 Chilean government coup. Government and advisor moved to dismiss and to substitute United States for national security advisor under Federal Tort Claims Act (FTCA).</t>
    <phoneticPr fontId="1" type="noConversion"/>
  </si>
  <si>
    <t>4 allegations did not state claim for violation of Torture Victims Protection Act (TVPA);
5 United States did not waive its sovereign immunity to suit; and
6 relatives did not first exhaust administrative remedies as required for claims under Federal Tort Claims Act (FTCA).</t>
    <phoneticPr fontId="1" type="noConversion"/>
  </si>
  <si>
    <t>Ganguly v. Charles Schwab &amp; Co., Inc.</t>
    <phoneticPr fontId="1" type="noConversion"/>
  </si>
  <si>
    <t>2004 WL 213016, *6, S.D.N.Y.</t>
    <phoneticPr fontId="1" type="noConversion"/>
  </si>
  <si>
    <t>Securities brokerage customer commenced arbitration proceedings against broker, and also instituted suit, seeking recovery of trading losses in account. Brokerage firm moved for confirmation of arbitration award in its favor, and for summary judgment in suit.</t>
    <phoneticPr fontId="1" type="noConversion"/>
  </si>
  <si>
    <t>In re African-American Slave Descendants Litigation</t>
    <phoneticPr fontId="1" type="noConversion"/>
  </si>
  <si>
    <t xml:space="preserve">Plaintiffs, identifying themselves as formerly enslaved African-Americans or descendants of formerly enslaved African-Americans, brought nine actions in several districts, seeking monetary and injunctive relief against various corporate defendants for present and past wrongs in connection with the institution of slavery. </t>
    <phoneticPr fontId="1" type="noConversion"/>
  </si>
  <si>
    <t>1 plaintiffs lacked standing to bring suit;
2 actions presented a nonjusticiable political question;
3 action failed to state a claim upon which relief could be granted; and
4 claims in action were barred by statute of limitations.</t>
    <phoneticPr fontId="1" type="noConversion"/>
  </si>
  <si>
    <t>French citizen who served as consultant to Australian mining company and company in which French government held interest in connection with their dispute with other members of joint venture over ownership rights in Peruvian gold mine brought action against, inter alia, other members of joint venture and their subsidiaries holding ownership interests in mine, asserting claims pursuant to Racketeer Influenced and Corrupt Organizations Act (RICO) and Alien Tort Claims Act and seeking to recover for lost property interests in mining assets and injury to his business interests and reputation. Defendants moved to dismiss.</t>
    <phoneticPr fontId="1" type="noConversion"/>
  </si>
  <si>
    <t>allegations did not support claims under Alien Tort Claims Act.</t>
    <phoneticPr fontId="1" type="noConversion"/>
  </si>
  <si>
    <t>305 F.Supp.2d 1285 (S.D.Fla.)</t>
    <phoneticPr fontId="1" type="noConversion"/>
  </si>
  <si>
    <t>Allegations of mistreatment did not amount to torture actionable under ATCA; right to associate and organize was not a universally recognized norms of international law, and therefore alleged violation of that right was not actionable under ATCA; labor unionists failed to sufficiently allege that defendants' conduct was under the color of official authority</t>
    <phoneticPr fontId="1" type="noConversion"/>
  </si>
  <si>
    <t>No. 01–3399–CIV–MORENO</t>
    <phoneticPr fontId="1" type="noConversion"/>
  </si>
  <si>
    <t>Torture</t>
    <phoneticPr fontId="1" type="noConversion"/>
  </si>
  <si>
    <t>Robert A. Sugarman: (305) 529-2801
Terrence Patrick Collingsworth: (202) 543-5811</t>
    <phoneticPr fontId="1" type="noConversion"/>
  </si>
  <si>
    <t>United Bank for Africa PLC v. Coker</t>
    <phoneticPr fontId="1" type="noConversion"/>
  </si>
  <si>
    <t>2003 WL 22741575, *1+, S.D.N.Y.</t>
    <phoneticPr fontId="1" type="noConversion"/>
  </si>
  <si>
    <t>Invoked ATS &amp; TVPA for the false imprisonment counterclaim; there are other 3 claims; all dismissed</t>
    <phoneticPr fontId="1" type="noConversion"/>
  </si>
  <si>
    <t xml:space="preserve">Nigerian bank sued former New York branch manager, alleging violation of RICO and making related common law claims. Manager counterclaimed, alleging libel, wrongful termination, breach of employment contract and false imprisonment, latter occurring while he was passing through Nigerian airport. </t>
    <phoneticPr fontId="1" type="noConversion"/>
  </si>
  <si>
    <t xml:space="preserve">P did not plead ATS claim properly; but even if he did, the claim would be dismiseed on FNC grounds. </t>
    <phoneticPr fontId="1" type="noConversion"/>
  </si>
  <si>
    <t>No. 94 Civ. 0655(TPG)</t>
    <phoneticPr fontId="1" type="noConversion"/>
  </si>
  <si>
    <t>pro se</t>
    <phoneticPr fontId="1" type="noConversion"/>
  </si>
  <si>
    <t>77 Fed.Appx. 48, 51, 2nd Cir.(N.Y.)</t>
    <phoneticPr fontId="1" type="noConversion"/>
  </si>
  <si>
    <t xml:space="preserve">Aliens who allegedly received an experimental antibiotic during epidemic in Nigeria sued drug manufacturer which administered the antibiotic, alleging violations of international law. </t>
    <phoneticPr fontId="1" type="noConversion"/>
  </si>
  <si>
    <t>The Court of Appeals held that remand was required to determine if dismissal of parallel action in Nigeria precluded dismissal of aliens' action on ground of forum non conveniens.</t>
    <phoneticPr fontId="1" type="noConversion"/>
  </si>
  <si>
    <t>Nos. 02–9223(L), 02–9303(XAP)</t>
    <phoneticPr fontId="1" type="noConversion"/>
  </si>
  <si>
    <t>Following Kiobel, the Pfizer plaintiffs accepted a settlement in February 2011. Terms of the settlement are confidential, but “Pfizer spokesman Christopher Loder said the trust fund can pay a maximum of $175,000 per child to those able to prove death or permanent disability due to the 1996 trial of Trovan.” It seems like the payments will be made out of a $35 million trust fund established under a previous settlement with the Nigerian state of Kano.</t>
    <phoneticPr fontId="1" type="noConversion"/>
  </si>
  <si>
    <t>Elaine Simek Kusel 
Ali Ahmad: (971-4) 330-3900</t>
    <phoneticPr fontId="1" type="noConversion"/>
  </si>
  <si>
    <t>Zhou v. Peng</t>
    <phoneticPr fontId="1" type="noConversion"/>
  </si>
  <si>
    <t xml:space="preserve">Student participants in 1989 Tiananmen Square protests in Beijing brought action against official of People's Republic of China. </t>
    <phoneticPr fontId="1" type="noConversion"/>
  </si>
  <si>
    <t>Not really a MTD. Court issued an order granting plaintiffs' ex parte application to effect service by alternate means and directing State Department employee to whom the summons and complaint was delivered to deliver the documents to Chinese defendant during defendant's stay in New York, and government moved to vacate.</t>
    <phoneticPr fontId="1" type="noConversion"/>
  </si>
  <si>
    <t>No. 00 CIV.6446(WHP)</t>
    <phoneticPr fontId="1" type="noConversion"/>
  </si>
  <si>
    <t>Jennifer M Green: (212) 614-6431
Beth Stephens</t>
    <phoneticPr fontId="1" type="noConversion"/>
  </si>
  <si>
    <t>Cabello Barrueto v. Fernandez Larios</t>
    <phoneticPr fontId="1" type="noConversion"/>
  </si>
  <si>
    <t>Satisfaction of Torture Victim Protection Act's (TVPA's) exhaustion of remedies provision was not a jurisdictional prerequisite to suit, but rather, was an affirmative defense.</t>
    <phoneticPr fontId="1" type="noConversion"/>
  </si>
  <si>
    <t>No. 99–0528–CIV</t>
    <phoneticPr fontId="1" type="noConversion"/>
  </si>
  <si>
    <t xml:space="preserve">Not really a MTD since D never responded. Nontheless, court dismissed all the claims, holding that Jiang is immune as head of state, and Falun Gong Control Office is not properly served. </t>
    <phoneticPr fontId="1" type="noConversion"/>
  </si>
  <si>
    <t>No. 02 C 7530</t>
    <phoneticPr fontId="1" type="noConversion"/>
  </si>
  <si>
    <t>Matthew J. Piers: (312) 604-2606
Frederick S. Rhine</t>
    <phoneticPr fontId="1" type="noConversion"/>
  </si>
  <si>
    <t>Campuzano v. Islamic Republic of Iran</t>
    <phoneticPr fontId="1" type="noConversion"/>
  </si>
  <si>
    <t>281 F.Supp.2d 258, 270+, D.D.C.</t>
    <phoneticPr fontId="1" type="noConversion"/>
  </si>
  <si>
    <t>JRP</t>
    <phoneticPr fontId="1" type="noConversion"/>
  </si>
  <si>
    <t>American citizens who were severely and permanently injured as a result of Iran-sponsored terrorist group's suicide bombing and their family members who were not present at the bombing brought action against Islamic Republic of Iran, its Ministry of Information and Security (MOIS), and Senior Iranian officials under Foreign Sovereign Immunities Act (FSIA).</t>
    <phoneticPr fontId="1" type="noConversion"/>
  </si>
  <si>
    <t>Plaintiffs who were present at the bombing were entitled to damages ranging from $7,000,000 to $15,000,000 for past and future pain and suffering; family members were entitled to compensatory damages for solatium ranging from $2,500,000 to $6,000,000; and MOIS and senior Iranian officials were liable for punitive damages in the amount of $300,000,000.</t>
    <phoneticPr fontId="1" type="noConversion"/>
  </si>
  <si>
    <t>Civil Action Nos. 00–2328 (RMU), 01–1655(RMU)</t>
    <phoneticPr fontId="1" type="noConversion"/>
  </si>
  <si>
    <t>Hundreds of million</t>
    <phoneticPr fontId="1" type="noConversion"/>
  </si>
  <si>
    <t>Ps have been trying to seize Iran's assets around the U.S. A 2013 report said that they could actually recover over $9 million. http://www.newsmax.com/US/Iran-Terror-bombing-victims/2013/12/02/id/539584/</t>
    <phoneticPr fontId="1" type="noConversion"/>
  </si>
  <si>
    <t>David J. Strachman: (401) 351-7700</t>
    <phoneticPr fontId="1" type="noConversion"/>
  </si>
  <si>
    <t>Regier v. Islamic Republic of Iran</t>
    <phoneticPr fontId="1" type="noConversion"/>
  </si>
  <si>
    <t>Abductee and his wife brought action under the Foreign Sovereign Immunities Act (FSIA) against the Islamic Republic of Iran and the Iranian Ministry of Information and Security arising from abductee's kidnapping and imprisonment for 65 days.</t>
    <phoneticPr fontId="1" type="noConversion"/>
  </si>
  <si>
    <t>(1) Abductee fulfilled requirements of FSIA to bring claim under Act against the Islamic Republic of Iran; (2) abductee had cause of action against Iran under the Flatow Amendment; (3) abductee was entitled to compensatory damages of $24,540,000; and (4) wife of abductee was entitled to compensatory damages of $3,008,526.</t>
    <phoneticPr fontId="1" type="noConversion"/>
  </si>
  <si>
    <t>No. CIV.A.01–1302 (JDB)</t>
    <phoneticPr fontId="1" type="noConversion"/>
  </si>
  <si>
    <t>$27.5 million</t>
    <phoneticPr fontId="1" type="noConversion"/>
  </si>
  <si>
    <t xml:space="preserve">Unsure how much is collected. </t>
    <phoneticPr fontId="1" type="noConversion"/>
  </si>
  <si>
    <t>Stuart H. Newberger: (202) 624-2649
Michael L. Martinez: (301) 380-3218</t>
    <phoneticPr fontId="1" type="noConversion"/>
  </si>
  <si>
    <t>Awarded damages for Ps</t>
    <phoneticPr fontId="1" type="noConversion"/>
  </si>
  <si>
    <t>No. CIV.A.01-2224 JDB</t>
    <phoneticPr fontId="1" type="noConversion"/>
  </si>
  <si>
    <t>Terrorism</t>
    <phoneticPr fontId="1" type="noConversion"/>
  </si>
  <si>
    <t>Flores v. Southern Peru Copper Corp.</t>
    <phoneticPr fontId="1" type="noConversion"/>
  </si>
  <si>
    <t>Docket No. 02–9008</t>
    <phoneticPr fontId="1" type="noConversion"/>
  </si>
  <si>
    <t>414 F.3d 233, 234+, 2nd Cir.(N.Y.)</t>
    <phoneticPr fontId="1" type="noConversion"/>
  </si>
  <si>
    <t>Peruvian residents, and representatives of deceased residents, brought personal injury claims under Alien Tort Claims Act (ATCA) against American mining company, alleging that pollution from mining company's Peruvian operations had caused severe lung disease.</t>
    <phoneticPr fontId="1" type="noConversion"/>
  </si>
  <si>
    <t>1. Rights to health and life were insufficiently definite to be binding rules of customary international law that could form basis for subject matter jurisdiction under ATCA, and 2 Existence of rule of customary international law against intranational pollution was not established so as to provide basis for jurisdiction under ATCA.</t>
    <phoneticPr fontId="1" type="noConversion"/>
  </si>
  <si>
    <t>Right to health</t>
    <phoneticPr fontId="1" type="noConversion"/>
  </si>
  <si>
    <t>Wallace A. Showman: (713) 860-1600
Dana S. Speer: 713-533-1933</t>
    <phoneticPr fontId="1" type="noConversion"/>
  </si>
  <si>
    <t>Jane Doe I v. Reddy</t>
    <phoneticPr fontId="1" type="noConversion"/>
  </si>
  <si>
    <t>2003 WL 23893010, *8, N.D.Cal.</t>
    <phoneticPr fontId="1" type="noConversion"/>
  </si>
  <si>
    <t>Plaintiffs allege that defendants fraudulently induced them to come to the United States and once they were here, held them in a state of peonage, involuntary servitude, forced labor, and in some cases, committed assault and forcible sex offenses against them.</t>
    <phoneticPr fontId="1" type="noConversion"/>
  </si>
  <si>
    <t xml:space="preserve">ATS and RICO claims may proceed. </t>
    <phoneticPr fontId="1" type="noConversion"/>
  </si>
  <si>
    <t>No. C 02-05570 WHA</t>
    <phoneticPr fontId="1" type="noConversion"/>
  </si>
  <si>
    <t>Randall T. Kim: (415) 563-0600
Michael Rubin: (415) 421-7151</t>
    <phoneticPr fontId="1" type="noConversion"/>
  </si>
  <si>
    <t>2003 WL 26119014, *2+, D.D.C.</t>
    <phoneticPr fontId="1" type="noConversion"/>
  </si>
  <si>
    <t>Plaintiffs allege that Defendants, as members of the “German colonial enterprise,” systematically murdered thousands of Herero men, women, and children.</t>
    <phoneticPr fontId="1" type="noConversion"/>
  </si>
  <si>
    <t>Civ. No. 01–01868 (CKK)</t>
    <phoneticPr fontId="1" type="noConversion"/>
  </si>
  <si>
    <t>Philip M Musolino: (202) 466-3883</t>
    <phoneticPr fontId="1" type="noConversion"/>
  </si>
  <si>
    <t>Burnett v. Al Baraka Inv. and Development Corp.</t>
    <phoneticPr fontId="1" type="noConversion"/>
  </si>
  <si>
    <t>IND, INC, ORG</t>
    <phoneticPr fontId="1" type="noConversion"/>
  </si>
  <si>
    <t>Family members and representatives of victims of September 11 terrorist attacks brought action under federal and state law to hold accountable the persons and entities that funded and supported the international terrorist organization known as al Qaeda which carried out the attacks.</t>
    <phoneticPr fontId="1" type="noConversion"/>
  </si>
  <si>
    <t>Alien Tort Claims Act (ATCA) claims of foreign nationals could be adjudicated under pendent venue theory; hijacking of four airplanes was “violation of the law of nations,” for purpose of ATCA claims. Denied MTD</t>
    <phoneticPr fontId="1" type="noConversion"/>
  </si>
  <si>
    <t>No. CIV.A.02–1616 (JR)</t>
    <phoneticPr fontId="1" type="noConversion"/>
  </si>
  <si>
    <t>Mitchell R. Berger: (202) 457-5601
Martin F McMahon: (202) 862-4343</t>
    <phoneticPr fontId="1" type="noConversion"/>
  </si>
  <si>
    <t>Aranda v. Department of Social and Health Services</t>
    <phoneticPr fontId="1" type="noConversion"/>
  </si>
  <si>
    <t>SoL</t>
    <phoneticPr fontId="1" type="noConversion"/>
  </si>
  <si>
    <t>Prisoner brought pro se action alleging claims under the Federal Torts Claim Act (FTCA), the Alien Tort Claims Act (ATCA), § 1983, and asserting a Bivens claim.</t>
    <phoneticPr fontId="1" type="noConversion"/>
  </si>
  <si>
    <t>These claims are, however, barred by the statute of limitations applicable to ATCA, FTCA or Bivens actions.</t>
    <phoneticPr fontId="1" type="noConversion"/>
  </si>
  <si>
    <t>No. 03-15056.</t>
    <phoneticPr fontId="1" type="noConversion"/>
  </si>
  <si>
    <t>Price v. Socialist People's Libyan Arab Jamahiriya</t>
    <phoneticPr fontId="1" type="noConversion"/>
  </si>
  <si>
    <t>274 F.Supp.2d 20, 20+, D.D.C.</t>
    <phoneticPr fontId="1" type="noConversion"/>
  </si>
  <si>
    <t xml:space="preserve">Two American citizens brought suit against Libya for alleged torture and hostage taking. </t>
    <phoneticPr fontId="1" type="noConversion"/>
  </si>
  <si>
    <t>FSIA affords victims of state-sponsored acts of terrorism cause of action against foreign states that sponsored such acts.</t>
    <phoneticPr fontId="1" type="noConversion"/>
  </si>
  <si>
    <t>No. CIV.A.97–975 RCL</t>
    <phoneticPr fontId="1" type="noConversion"/>
  </si>
  <si>
    <t>Andrew C. Hall Jr.: (415) 391-5780</t>
    <phoneticPr fontId="1" type="noConversion"/>
  </si>
  <si>
    <t>Stern v. Islamic Republic of Iran</t>
    <phoneticPr fontId="1" type="noConversion"/>
  </si>
  <si>
    <t>271 F.Supp.2d 286, 297, D.D.C.</t>
    <phoneticPr fontId="1" type="noConversion"/>
  </si>
  <si>
    <t xml:space="preserve">Survivors of terrorist bombing victim brought wrongful death action against Islamic Republic of Iran and its Ministry of Information and Security, seeking damages under Foreign Sovereign Immunities Act (FSIA). </t>
    <phoneticPr fontId="1" type="noConversion"/>
  </si>
  <si>
    <t>(1) Court had subject matter jurisdiction; (2) defendants were liable for victim's personal injuries and wrongful death; and (3) appropriate damages were $1,000,000 for victim's pain and suffering prior to death, solatium damages of $3,000,000 per surviving child, and punitive damages of $300,000,000.</t>
    <phoneticPr fontId="1" type="noConversion"/>
  </si>
  <si>
    <t>No. 1:00CV02602 (RCL)</t>
    <phoneticPr fontId="1" type="noConversion"/>
  </si>
  <si>
    <t>$313 million</t>
    <phoneticPr fontId="1" type="noConversion"/>
  </si>
  <si>
    <t>Extrajudicial killing</t>
    <phoneticPr fontId="1" type="noConversion"/>
  </si>
  <si>
    <t>Acree v. Republic of Iraq</t>
    <phoneticPr fontId="1" type="noConversion"/>
  </si>
  <si>
    <t>271 F.Supp.2d 179, 215, D.D.C.</t>
    <phoneticPr fontId="1" type="noConversion"/>
  </si>
  <si>
    <t>American prisoners of war (POWs) during 1991 Gulf War and their immediate family members sued Republic of Iraq, its president, and its intelligence service, seeking compensatory and punitive damages for injuries allegedly suffered as result of torture inflicted on POWs while in Iraqi captivity.</t>
    <phoneticPr fontId="1" type="noConversion"/>
  </si>
  <si>
    <t>Awarded damages for Ps.</t>
    <phoneticPr fontId="1" type="noConversion"/>
  </si>
  <si>
    <t>No. CIV.A. 02-632 (RWR)</t>
    <phoneticPr fontId="1" type="noConversion"/>
  </si>
  <si>
    <t>332 F.3d 679, 679+, D.C.Cir.</t>
    <phoneticPr fontId="1" type="noConversion"/>
  </si>
  <si>
    <t>Mostly FSIA claim; ATS birefly discussed; later vacated; on remand, Ps finally lost on political question ground in 413 F.3d 45 (affirming MTD in 2001)</t>
    <phoneticPr fontId="1" type="noConversion"/>
  </si>
  <si>
    <t xml:space="preserve">(1) Commercial activity exception to Foreign Sovereign Immunities Act (FSIA) was not retroactively applicable, and (2) Japan's alleged violations of jus cogens norms did not constitute implied waiver of immunity under FSIA. Affirmed lower court's decision to dismiss the case. </t>
    <phoneticPr fontId="1" type="noConversion"/>
  </si>
  <si>
    <t>No. 01-7169</t>
    <phoneticPr fontId="1" type="noConversion"/>
  </si>
  <si>
    <t>Slavery, sexual abuse</t>
    <phoneticPr fontId="1" type="noConversion"/>
  </si>
  <si>
    <t>267 F.Supp.2d 907, 907+, N.D.Ill.</t>
    <phoneticPr fontId="1" type="noConversion"/>
  </si>
  <si>
    <t>Nigerian nationals, alleging they suffered grave human rights abuses in that country, sued former head of state under Alien Tort Claims Act (ATCA) seeking damages.</t>
    <phoneticPr fontId="1" type="noConversion"/>
  </si>
  <si>
    <t>(1) Plaintiffs were not required to satisfy exhaustion of remedies provisions contained in Torture Victim Protection Act (TVPA); (2) former head of state had sovereign immunity for period he was serving in that capacity; (3) court had personal jurisdiction; and (4) case would not be dismissed in favor of litigation in Nigeria, on forum non conveniens grounds.</t>
    <phoneticPr fontId="1" type="noConversion"/>
  </si>
  <si>
    <t>No. 02 C 6093</t>
    <phoneticPr fontId="1" type="noConversion"/>
  </si>
  <si>
    <t>Kayode O Oladele: (313) 961-1000</t>
    <phoneticPr fontId="1" type="noConversion"/>
  </si>
  <si>
    <t>Abrams v. Societe Nationale des Chemins de Fer Francais</t>
    <phoneticPr fontId="1" type="noConversion"/>
  </si>
  <si>
    <t>332 F.3d 173, 178+, 2nd Cir.(N.Y.)</t>
    <phoneticPr fontId="1" type="noConversion"/>
  </si>
  <si>
    <t>Holocaust survivors filed suit, on behalf of themselves and other similarly situated victims and their heirs, against the French national railroad company, claiming violations of customary international law and the law of nations arising out of alleged deportation of Jews and others from France to Nazi death camps during World War II.</t>
    <phoneticPr fontId="1" type="noConversion"/>
  </si>
  <si>
    <t>(1) French national railroad company was an “agency or instrumentality of a foreign state” as defined in Foreign Sovereign Immunities Act (FSIA), and (2) existing record was insufficient to assess argument that application of Foreign Sovereign Immunities Act (FSIA) would have impermissible retroactive effect of effectively extinguishing plaintiffs' causes of action.</t>
    <phoneticPr fontId="1" type="noConversion"/>
  </si>
  <si>
    <t>Docket No. 01–9442</t>
    <phoneticPr fontId="1" type="noConversion"/>
  </si>
  <si>
    <t>Stephen T. Rodd: (212) 889-3700</t>
    <phoneticPr fontId="1" type="noConversion"/>
  </si>
  <si>
    <t>Soudavar v. Islamic Republic of Iran</t>
    <phoneticPr fontId="1" type="noConversion"/>
  </si>
  <si>
    <t>Iran national brought action against Islamic Republic of Iran over transfer of real estate in Iran. The United States District Court for the District of Columbia dismissed action and appeal was taken.</t>
    <phoneticPr fontId="1" type="noConversion"/>
  </si>
  <si>
    <t>Affirmed lower court's dismissal.</t>
    <phoneticPr fontId="1" type="noConversion"/>
  </si>
  <si>
    <t>No. 02-7129</t>
    <phoneticPr fontId="1" type="noConversion"/>
  </si>
  <si>
    <t xml:space="preserve">P claims that Defendant companies organized an armed gang to kidnap Ps. </t>
    <phoneticPr fontId="1" type="noConversion"/>
  </si>
  <si>
    <t xml:space="preserve">Denied MTD on FCN ground. </t>
    <phoneticPr fontId="1" type="noConversion"/>
  </si>
  <si>
    <t>No. 01–3399–CIV</t>
    <phoneticPr fontId="1" type="noConversion"/>
  </si>
  <si>
    <t>Kidnapping</t>
    <phoneticPr fontId="1" type="noConversion"/>
  </si>
  <si>
    <t>Alvarez-Machain v. U.S.</t>
    <phoneticPr fontId="1" type="noConversion"/>
  </si>
  <si>
    <t>331 F.3d 604, 608+, 9th Cir.(Cal.)</t>
    <phoneticPr fontId="1" type="noConversion"/>
  </si>
  <si>
    <t>Plaintiff, a Mexican national acquitted of murder after being abducted and transported to U.S. to face prosecution, brought action under Alien Tort Claims Act (ATCA) and Federal Tort Claims Act (FTCA) against United States, Drug Enforcement Agency (DEA) agents, former Mexican policeman, and Mexican civilians, alleging that his abduction violated his civil rights.</t>
    <phoneticPr fontId="1" type="noConversion"/>
  </si>
  <si>
    <t xml:space="preserve">Affirmed in part, reversed in part and remanded. </t>
    <phoneticPr fontId="1" type="noConversion"/>
  </si>
  <si>
    <t>Nos. 99-56762</t>
    <phoneticPr fontId="1" type="noConversion"/>
  </si>
  <si>
    <t>Bieregu v. Ashcroft</t>
    <phoneticPr fontId="1" type="noConversion"/>
  </si>
  <si>
    <t xml:space="preserve">ATS claim; not really MTD, but screening pursuant to 28 U.S.C. § 1915A. Alleged violation of Vienna Convention </t>
    <phoneticPr fontId="1" type="noConversion"/>
  </si>
  <si>
    <t xml:space="preserve">Prisoner who was a Nigerian citizen brought in forma pauperis action against Attorney General, Drug Enforcement Agency (DEA), and Assistant United States Attorneys, asserting claims under the Alien Tort Claims Act (ATCA) and alleging violations of Vienna Convention on Consular Relations. </t>
    <phoneticPr fontId="1" type="noConversion"/>
  </si>
  <si>
    <t>The damages alleged in this action, denial of Plaintiff's Sixth Amendment right to counsel and the associated potential for a more favorable outcome in Plaintiff's criminal trial, are of the type of speculative damage rejected by the court in Jogi and disparaged by the Supreme Court in Breard. Moreover, as noted above, this Court has previously determined that Plaintiff was not deprived of his Sixth Amendment right to effective assistance of counsel. Thus, the ATCA claim against the Defendants in their individual capacities must be dismissed.</t>
    <phoneticPr fontId="1" type="noConversion"/>
  </si>
  <si>
    <t>Civil Action No. 01–4948</t>
    <phoneticPr fontId="1" type="noConversion"/>
  </si>
  <si>
    <t>Goldstein v. U.S.</t>
    <phoneticPr fontId="1" type="noConversion"/>
  </si>
  <si>
    <t>P asserted that the United States failed to “undertake a humanitarian Auschwitz intervention” during World War II, whichwould have saved the lives of 400,000 European Jews. The complaint also alleges that “in early 1945 the U.S. Military stole a large part of the property of the Hungarian Jews” from a “Goldtrain.”</t>
    <phoneticPr fontId="1" type="noConversion"/>
  </si>
  <si>
    <t>To proceed under the ATCA, the Plaintiffs must point to an independent basis for a waiver of sovereign immunity. Ps failed to do so.</t>
    <phoneticPr fontId="1" type="noConversion"/>
  </si>
  <si>
    <t>Vacated lower court's order and allowed Ps to amend complaint</t>
    <phoneticPr fontId="1" type="noConversion"/>
  </si>
  <si>
    <t>No. 01-7191</t>
    <phoneticPr fontId="1" type="noConversion"/>
  </si>
  <si>
    <t>Anderman v. Federal Republic of Austria</t>
    <phoneticPr fontId="1" type="noConversion"/>
  </si>
  <si>
    <t>Plaintiffs, Jewish citizens or residents of Austria or survivors of same, brought action against Austrian government, insurance companies, and others, under FSIA and ATS on basis of deprivations of property and failures to pay insurance claims arising during period of Nazi control of Austria.</t>
    <phoneticPr fontId="1" type="noConversion"/>
  </si>
  <si>
    <t>(1) Austria did not waive sovereign immunity; (2) complaint sufficiently alleged claim under commercial activities exception to sovereign immunity; (3) complaint did not sufficiently allege a claim under expropriation exception to sovereign immunity, except as to one plaintiff; and (4) claims presented nonjusticiable political questions.</t>
    <phoneticPr fontId="1" type="noConversion"/>
  </si>
  <si>
    <t>No. CV01–01769FMCAIJX</t>
    <phoneticPr fontId="1" type="noConversion"/>
  </si>
  <si>
    <t>Estate of Rodriquez v. Drummond Co., Inc.</t>
    <phoneticPr fontId="1" type="noConversion"/>
  </si>
  <si>
    <t>Relatives and heirs of murdered Colombian trade union leaders and trade union brought suit against Alabama mining corporation, its wholly owned subsidiary, and its executive officer, seeking damages and injunctive relief under Alien Tort Claims Act, Torture Victim Protection Act, and state law, alleging defendants were jointly and severally liable for murders committed by Colombian paramilitary units.</t>
    <phoneticPr fontId="1" type="noConversion"/>
  </si>
  <si>
    <t>Trade union sufficiently alleged that mining company acted in conjunction with Colombian paramilitary units to violate laws of war by paying units to murder trade union leaders to state claim against company under ATCA; on issue of first impression, denial of fundamental rights to associate and organize may be actionable tort under ATCA; trade union adequately alleged state action to state claims under ATCA; corporations were “individuals” subject to suit under TVPA</t>
    <phoneticPr fontId="1" type="noConversion"/>
  </si>
  <si>
    <t>No. CV–02–BE–0665–W</t>
    <phoneticPr fontId="1" type="noConversion"/>
  </si>
  <si>
    <t>Crime against humanity</t>
    <phoneticPr fontId="1" type="noConversion"/>
  </si>
  <si>
    <t>U.S. v. Yousef</t>
    <phoneticPr fontId="1" type="noConversion"/>
  </si>
  <si>
    <t>327 F.3d 56, 103, 2nd Cir.(N.Y.)</t>
    <phoneticPr fontId="1" type="noConversion"/>
  </si>
  <si>
    <t xml:space="preserve">Ds were tried for 1993 bombing of world trade center and other conspiracy to bomb commercial airlines. </t>
    <phoneticPr fontId="1" type="noConversion"/>
  </si>
  <si>
    <t>Eight Algerian women who had allegedly been victims of crimes against humanity during Algerian civil war, and non-governmental organization of Algerian women, sued Algerian political group allegedly responsible for crimes and member of group, who had sought political asylum in United States.</t>
    <phoneticPr fontId="1" type="noConversion"/>
  </si>
  <si>
    <t>Subject-matter jurisdiction was lacking over all claims, except claim of one plaintiff that defendant participated in an airplane hijacking; and evidence was insufficient to find that defendant participated in the hijacking.</t>
    <phoneticPr fontId="1" type="noConversion"/>
  </si>
  <si>
    <t>No. CIV.A. 96–2792(JR)</t>
    <phoneticPr fontId="1" type="noConversion"/>
  </si>
  <si>
    <t>Crimes against humanity</t>
    <phoneticPr fontId="1" type="noConversion"/>
  </si>
  <si>
    <t>Sinaltrainal, Estate of Gil v. Coca-Cola Co.</t>
    <phoneticPr fontId="1" type="noConversion"/>
  </si>
  <si>
    <t>2003 WL 1846195, *1, S.D.Fla.</t>
    <phoneticPr fontId="1" type="noConversion"/>
  </si>
  <si>
    <t xml:space="preserve">In consolidated actions, Colombian trade union leaders and representatives of deceased employee brought suit under the ATS and TVPA against United States soft drink licensor and its Colombian subsidiary, together with Colombian bottler and its managers, alleging that defendants collaborated with Colombian paramilitary forces to murder and torture them. </t>
    <phoneticPr fontId="1" type="noConversion"/>
  </si>
  <si>
    <t xml:space="preserve">Ds' MTD denied. </t>
    <phoneticPr fontId="1" type="noConversion"/>
  </si>
  <si>
    <t>Nos. 01–3208–Civ.</t>
    <phoneticPr fontId="1" type="noConversion"/>
  </si>
  <si>
    <t>Sinaltrainal v. Coca-Cola Co.</t>
    <phoneticPr fontId="1" type="noConversion"/>
  </si>
  <si>
    <t>256 F.Supp.2d 1345, 1346+, S.D.Fla.</t>
    <phoneticPr fontId="1" type="noConversion"/>
  </si>
  <si>
    <t>(1) There was no jurisdiction over licensor or its subsidiary under ATS; (2) there was ATCA jurisdiction over bottler and managers; (3) there was no jurisdiction over licensor and subsidiary under TVPA; (4) there was jurisdiction over bottler and managers under TVPA; and (5) Racketeer Influenced and Corrupt Organizations Act (RICO) was inapplicable.</t>
    <phoneticPr fontId="1" type="noConversion"/>
  </si>
  <si>
    <t>Nos. 01–3208–CIV–MARTINEZ</t>
    <phoneticPr fontId="1" type="noConversion"/>
  </si>
  <si>
    <t>244 F.Supp.2d 289, 289+, S.D.N.Y.</t>
    <phoneticPr fontId="1" type="noConversion"/>
  </si>
  <si>
    <t>(1) Court had subject matter jurisdiction; (2) complaint sufficiently alleged that company aided and abetted or conspired with Sudan to commit violations of the law of nations; (3) complaint sufficiently alleged acts of torture, enslavement, war crimes, and genocide; (4) government's actions could be imputed to company; and (5) company was subject to personal jurisdiction in New York.</t>
    <phoneticPr fontId="1" type="noConversion"/>
  </si>
  <si>
    <t>No. 01 CIV.9882 (AGS)</t>
    <phoneticPr fontId="1" type="noConversion"/>
  </si>
  <si>
    <t>2003 WL 1344884, *1, S.D.N.Y.</t>
    <phoneticPr fontId="1" type="noConversion"/>
  </si>
  <si>
    <t xml:space="preserve">ATS claim already dismissed in a 2000 decision, which is affirmed by 273 F.3d 120 (2001). This decision is about state law claim. </t>
    <phoneticPr fontId="1" type="noConversion"/>
  </si>
  <si>
    <t>NL</t>
    <phoneticPr fontId="1" type="noConversion"/>
  </si>
  <si>
    <t>Victims of toxic gas disaster at chemical plant in India, their next-of-kin, and organizations representing members who resided near contaminated site sued chemical company and its former chief executive officer (CEO), seeking relief under Alien Tort Claims Act (ATCA) and state common law.</t>
    <phoneticPr fontId="1" type="noConversion"/>
  </si>
  <si>
    <t>Union Carbide has met its obligations to clean up the contamination in and near the Bhopal plant. Having sold their shares long ago and having no connection to or authority over the plant, they cannot be held responsible at this time.</t>
    <phoneticPr fontId="1" type="noConversion"/>
  </si>
  <si>
    <t>No. 99 Civ.11329 JFK</t>
    <phoneticPr fontId="1" type="noConversion"/>
  </si>
  <si>
    <t>Environmental law</t>
    <phoneticPr fontId="1" type="noConversion"/>
  </si>
  <si>
    <t>321 F.3d 1134, 1135+, D.C.Cir.</t>
    <phoneticPr fontId="1" type="noConversion"/>
  </si>
  <si>
    <t xml:space="preserve">ATS claim, among others. Later consolidated into Rasul v. Bush. </t>
    <phoneticPr fontId="1" type="noConversion"/>
  </si>
  <si>
    <t>Aliens being detained by the United States government at the U.S. Naval Base at Guantanamo Bay, Cuba, brought actions contesting legality and conditions of their confinement.</t>
    <phoneticPr fontId="1" type="noConversion"/>
  </si>
  <si>
    <t>Affirmed lower court's MTD. The holding in Eisentrager - that “the privilege of litigation” does not extend to aliens in military custody who have no presence in “any territory over which the United States is sovereign” (339 U.S. at 777-78, 70 S.Ct. at 943) -dooms the ATS claim.</t>
    <phoneticPr fontId="1" type="noConversion"/>
  </si>
  <si>
    <t>Nos. 02-5251, 02-5284 &amp; 02-5288</t>
    <phoneticPr fontId="1" type="noConversion"/>
  </si>
  <si>
    <t>2003 WL 25729923, *13+, S.D.Fla.</t>
    <phoneticPr fontId="1" type="noConversion"/>
  </si>
  <si>
    <t xml:space="preserve">Granted D's MSJ. For the "violation of international law" claim, court ruled that Ps failed to claim a cause of action. </t>
    <phoneticPr fontId="1" type="noConversion"/>
  </si>
  <si>
    <t>Deutsch v. Turner Corp.</t>
    <phoneticPr fontId="1" type="noConversion"/>
  </si>
  <si>
    <t xml:space="preserve">This is a consolidated appeal of many cases filed in CA superior courts. ATS was a claim in some of those cases. </t>
    <phoneticPr fontId="1" type="noConversion"/>
  </si>
  <si>
    <t xml:space="preserve">Plaintiffs brought actions against German and Japanese corporations, alleging that plaintiffs were forced to work as slave laborers during the Second World War and seeking damages and other remedies for lost wages and other atrocious injuries suffered. </t>
    <phoneticPr fontId="1" type="noConversion"/>
  </si>
  <si>
    <t>Adopting the 10-year SOL under TVPA, court found that ATS claim were time-barred. Affimred lower court's grant of MTD.</t>
    <phoneticPr fontId="1" type="noConversion"/>
  </si>
  <si>
    <t>Tachiona v. Mugabe</t>
    <phoneticPr fontId="1" type="noConversion"/>
  </si>
  <si>
    <t>Supporters and members of opposition party brought action against ruling political party of Zimbabwe, alleging that defendant, through its officers, planned and executed a campaign of violence designed to intimidate and suppress political opposition in violation of ATS, TVPA, and fundamental norms of human rights law.</t>
    <phoneticPr fontId="1" type="noConversion"/>
  </si>
  <si>
    <t xml:space="preserve">Entered default judgment against the political party, but dismissed claims against Mugabe on SI ground. </t>
    <phoneticPr fontId="1" type="noConversion"/>
  </si>
  <si>
    <t>No. 00 CIV. 6666(VM)</t>
    <phoneticPr fontId="1" type="noConversion"/>
  </si>
  <si>
    <t>Surette v. Islamic Republic of Iran</t>
    <phoneticPr fontId="1" type="noConversion"/>
  </si>
  <si>
    <t>231 F.Supp.2d 260, 265, D.D.C.</t>
    <phoneticPr fontId="1" type="noConversion"/>
  </si>
  <si>
    <t xml:space="preserve">Longtime companion of deceased Central Intelligence Agency (CIA) agent brought action against Islamic Republic of Iran under Foreign Sovereign Immunities Act (FSIA), on behalf of herself, agent's estate, and agent's sister, alleging agent's torture and death. </t>
    <phoneticPr fontId="1" type="noConversion"/>
  </si>
  <si>
    <t>(1) Islamic Republic of Iran and its agencies were liable for actions of Lebanese terror group which kidnapped and held CIA agent; (2) agent's estate was entitled to damages for lost income of $1,021,284 and damages for pain and suffering in amount of $5,440,000; (3) agent's longtime companion was entitled to damages in amount of $10,000,000 for solatium, even though they were not married; (4) agent's sister was entitled to damages in amount of $2,500,000 for solatium; and (5) punitive damages of $300,000,000 would be awarded to longtime companion.</t>
    <phoneticPr fontId="1" type="noConversion"/>
  </si>
  <si>
    <t>No. CIV.A.01–0570(PLF)</t>
    <phoneticPr fontId="1" type="noConversion"/>
  </si>
  <si>
    <t>2002 WL 34936401, *2+, D.D.C.</t>
    <phoneticPr fontId="1" type="noConversion"/>
  </si>
  <si>
    <t>Plaintiffs represent a proposed class of over 5,000 Kenyan citizens who are the victims, survivors, relatives, and businesses who have suffered harm as a result of a truck-bomb exploding outside the United States Embassy in Nairobi, Kenya during August of 1998. Plaintiffs allege that Defendant Osama bin Laden orchestrated this bombing through the al Qaeda terrorist network</t>
    <phoneticPr fontId="1" type="noConversion"/>
  </si>
  <si>
    <t xml:space="preserve">Denied P's motion for default judgment. </t>
    <phoneticPr fontId="1" type="noConversion"/>
  </si>
  <si>
    <t>No. CIV A 99-125 CKK</t>
    <phoneticPr fontId="1" type="noConversion"/>
  </si>
  <si>
    <t>Doe I v. Unocal Corp.</t>
    <phoneticPr fontId="1" type="noConversion"/>
  </si>
  <si>
    <t xml:space="preserve">Burmese villagers brought action against oil company for international human rights violations perpetrated by the Myanmar military in furtherance and for the benefit of the pipeline portion of joint venture project in which oil company participated. </t>
    <phoneticPr fontId="1" type="noConversion"/>
  </si>
  <si>
    <t xml:space="preserve">Remanded lower court's decision; allowed ATS claim to proceed. </t>
    <phoneticPr fontId="1" type="noConversion"/>
  </si>
  <si>
    <t>Nos. 00–56603, 00–57197, 00–56628, 00–57195</t>
    <phoneticPr fontId="1" type="noConversion"/>
  </si>
  <si>
    <t>Topo v. Dhir</t>
    <phoneticPr fontId="1" type="noConversion"/>
  </si>
  <si>
    <t>210 F.R.D. 76, 76+, S.D.N.Y.</t>
    <phoneticPr fontId="1" type="noConversion"/>
  </si>
  <si>
    <t>Alien former domestic servant sued her former employers under Alien Tort Claims Act (ATCA), alleging trafficking and involuntary servitude, false imprisonment, and violations of federal and state minimum wage laws.</t>
    <phoneticPr fontId="1" type="noConversion"/>
  </si>
  <si>
    <t>No. 01 Civ. 10881 (JSM) (RLE)</t>
    <phoneticPr fontId="1" type="noConversion"/>
  </si>
  <si>
    <t xml:space="preserve">Alien Tort Claims Act (ATCA) did not provide basis for suit. Dismissed ATS claim, but allowed some other claims to proceed. </t>
    <phoneticPr fontId="1" type="noConversion"/>
  </si>
  <si>
    <t>Expropriation of property</t>
    <phoneticPr fontId="1" type="noConversion"/>
  </si>
  <si>
    <t>Bansal v. Lamar University</t>
    <phoneticPr fontId="1" type="noConversion"/>
  </si>
  <si>
    <t>Bansal alleges that he was a computer science masters' degree student and teaching assistant at Lamar University, Beaumont, Texas, in 1997. Bansal alleges claims of unlawful discrimination in education and employment, violations of his civil rights on the basis of his race, color, nationality and status as an alien, and defamation by the above named defendants.</t>
    <phoneticPr fontId="1" type="noConversion"/>
  </si>
  <si>
    <t xml:space="preserve">Dismissed all Ps' claims. Didn't even discuss ATS. </t>
    <phoneticPr fontId="1" type="noConversion"/>
  </si>
  <si>
    <t>No. 1:02-CV-322</t>
    <phoneticPr fontId="1" type="noConversion"/>
  </si>
  <si>
    <t>Former domestic employee, who was foreign citizen, brought action against foreign minister to the United Nations, alleging that minister enslaved and confined him, in violation of federal laws, and New York state labor laws, international treaties and conventions, and the customary law of nations.</t>
    <phoneticPr fontId="1" type="noConversion"/>
  </si>
  <si>
    <t xml:space="preserve">Foreign minister was entitled to full diplomatic immunity. ATS does not override the immunity. </t>
    <phoneticPr fontId="1" type="noConversion"/>
  </si>
  <si>
    <t>Slavery</t>
    <phoneticPr fontId="1" type="noConversion"/>
  </si>
  <si>
    <t>Former domestic employee brought action against her former employers, alleging various tort claims, including claim for involuntary servitude.</t>
    <phoneticPr fontId="1" type="noConversion"/>
  </si>
  <si>
    <t xml:space="preserve">Mercedes Colwin, Gordon &amp; Rees LLP
Deborah Swindells Donovan
</t>
    <phoneticPr fontId="1" type="noConversion"/>
  </si>
  <si>
    <t>Aguinda v. Texaco, Inc.</t>
    <phoneticPr fontId="1" type="noConversion"/>
  </si>
  <si>
    <t>303 F.3d 470, 473, 2nd Cir.(N.Y.)</t>
    <phoneticPr fontId="1" type="noConversion"/>
  </si>
  <si>
    <t xml:space="preserve">Citizens of Peru and Ecuador brought two putative class actions alleging that oil company polluted rain forests and rivers in those two countries, causing environmental damage and personal injuries. </t>
    <phoneticPr fontId="1" type="noConversion"/>
  </si>
  <si>
    <t xml:space="preserve">(1) Courts of Ecuador provided adequate alternative forum for citizens' claims, and (2) balance of private and public interest factors weighed strongly in favor of trial in Ecuadorian courts, warranting conditioned dismissal on forum non conveniens grounds. </t>
    <phoneticPr fontId="1" type="noConversion"/>
  </si>
  <si>
    <t>Docket Nos. 01–7756L, 01–7758C</t>
    <phoneticPr fontId="1" type="noConversion"/>
  </si>
  <si>
    <t>A 2011 Ecuador demanded Chvron to pay $8.6 billion. http://chevrontoxico.com/about/historic-trial/about-the-trial</t>
    <phoneticPr fontId="1" type="noConversion"/>
  </si>
  <si>
    <t>Service of process on Premier was complete when the papers were accepted by a member of the Department of State's security detail assigned to protect Premier in New York.</t>
    <phoneticPr fontId="1" type="noConversion"/>
  </si>
  <si>
    <t>Chiminya Tachiona v. Mugabe</t>
    <phoneticPr fontId="1" type="noConversion"/>
  </si>
  <si>
    <t>Later reversed. See the 2004 decision</t>
    <phoneticPr fontId="1" type="noConversion"/>
  </si>
  <si>
    <t>Supporters and members of opposition party brought action against ruling political party of Zimbabwe, alleging that defendant, through its officers, planned and executed a campaign of violence designed to intimidate and suppress political opposition.</t>
    <phoneticPr fontId="1" type="noConversion"/>
  </si>
  <si>
    <t xml:space="preserve">Awarded damages against the political party. </t>
    <phoneticPr fontId="1" type="noConversion"/>
  </si>
  <si>
    <t>Aliens being detained by the United States government at the U.S. Naval Base at Guantanamo Bay, Cuba, petitioned for writ of habeas corpus, and in a second case family members of 12 Kuwaiti nationals also being held at Guantanamo Bay sought a preliminary injunction on detainees' behalf, alleging violations of due process, Alien Tort Claims Act (ATCA), and Administrative Procedure Act (APA).</t>
    <phoneticPr fontId="1" type="noConversion"/>
  </si>
  <si>
    <t>As Petitioners seek to be “released from respondents' unlawful custody,” the Court can consider this case only as a petition for writs of habeas corpus and not as an action brought pursuant to the Alien Tort Statute, 28 U.S.C. § 1350, or any of the other jurisdictional bases suggested in the Amended Petition. The exclusive means for securing the relief Petitioners seek is through a writ of habeas corpus.</t>
    <phoneticPr fontId="1" type="noConversion"/>
  </si>
  <si>
    <t>Nos. CIV.A. 02–299(CKK), CIV.A. 02–828(CKK)</t>
    <phoneticPr fontId="1" type="noConversion"/>
  </si>
  <si>
    <t>253 F.Supp.2d 510, 510+, S.D.N.Y.</t>
    <phoneticPr fontId="1" type="noConversion"/>
  </si>
  <si>
    <t>No. 00 CIV. 9812(CSH)</t>
    <phoneticPr fontId="1" type="noConversion"/>
  </si>
  <si>
    <t>(1) Plaintiffs were not required to exhaust national remedies before filing suit in the United States; (2) plaintiffs adequately alleged a violation of the law of war under Alien Tort Claims Act; (3) plaintiffs sufficiently plead that mining group was a state actor for purposes of Alien Tort Claims Act; (4) act of state doctrine barred adjudication of environmental tort and racial discrimination claims but did not bar claims asserting war crimes and crimes against humanity; (5) political question doctrine barred all of claims; and (6) court would refrain, on the basis of international comity, from exercising jurisdiction over environmental tort and racial discrimination claims but not from exercising jurisdiction over claims asserting war crimes and crimes against humanity.</t>
    <phoneticPr fontId="1" type="noConversion"/>
  </si>
  <si>
    <t>No. CIV.00–11695 MMM</t>
    <phoneticPr fontId="1" type="noConversion"/>
  </si>
  <si>
    <t>294 F.3d 82, 91, D.C.Cir.</t>
    <phoneticPr fontId="1" type="noConversion"/>
  </si>
  <si>
    <t>Two American citizens brought suit against Libya for alleged torture and hostage taking. Libya moved to dismiss, claiming sovereign immunity under Foreign Sovereign Immunities Act (FSIA) and lack of personal jurisdiction.</t>
    <phoneticPr fontId="1" type="noConversion"/>
  </si>
  <si>
    <t xml:space="preserve">Remanded and allowed case to proceed. </t>
    <phoneticPr fontId="1" type="noConversion"/>
  </si>
  <si>
    <t>No. 00-7244</t>
    <phoneticPr fontId="1" type="noConversion"/>
  </si>
  <si>
    <t>205 F.Supp.2d 1325, 1326+, S.D.Fla.</t>
    <phoneticPr fontId="1" type="noConversion"/>
  </si>
  <si>
    <t>Survivors of Chilean official filed action against former Chilean military officer, alleging extrajudicial killing, torture, crimes against humanity, and cruel, inhuman or degrading punishment.</t>
    <phoneticPr fontId="1" type="noConversion"/>
  </si>
  <si>
    <t>Defendant could be held liable under Alien Tort Claims Act (ATCA) for conspiring in or aiding and abetting actions of other Chilean officials that were contrary to international law. Denied MTD</t>
    <phoneticPr fontId="1" type="noConversion"/>
  </si>
  <si>
    <t>Robert v. Bell Helicopter Textron, Inc.</t>
    <phoneticPr fontId="1" type="noConversion"/>
  </si>
  <si>
    <t>2002 WL 1268030, *1, N.D.Tex.</t>
    <phoneticPr fontId="1" type="noConversion"/>
  </si>
  <si>
    <t xml:space="preserve">This is a products liability and negligence action arising out of a Bell Model 47 helicopter crash in Ontario, Canada on August 13, 1998. </t>
    <phoneticPr fontId="1" type="noConversion"/>
  </si>
  <si>
    <t>Defendants Bell Helicopter Textron, Inc. and Textron, Inc. are hereby dismissed without prejudice based on the doctrine of forum non conveniens. Also for the reasons stated herein, this action is stayed pursuant to 11 U.S.C. § 362 with respect to Defendants TIC United Corp., W. Pat Crow Forgings, Inc., and TIC Investment Corp.</t>
    <phoneticPr fontId="1" type="noConversion"/>
  </si>
  <si>
    <t>No. Civ.A.3:01-CV-1576-L</t>
    <phoneticPr fontId="1" type="noConversion"/>
  </si>
  <si>
    <t>Does I v. Gap, Inc.</t>
    <phoneticPr fontId="1" type="noConversion"/>
  </si>
  <si>
    <t>IPC</t>
    <phoneticPr fontId="1" type="noConversion"/>
  </si>
  <si>
    <t>Workers' claims against major United States-owned retailers and foreign-owned manufacturers for labor rights abuses in Saipan.</t>
    <phoneticPr fontId="1" type="noConversion"/>
  </si>
  <si>
    <t>No. CV-01-0031</t>
    <phoneticPr fontId="1" type="noConversion"/>
  </si>
  <si>
    <t>Ford ex rel. Estate of Ford v. Garcia</t>
    <phoneticPr fontId="1" type="noConversion"/>
  </si>
  <si>
    <t>289 F.3d 1283, 1284+, 11th Cir.(Fla.)</t>
    <phoneticPr fontId="1" type="noConversion"/>
  </si>
  <si>
    <t xml:space="preserve">Survivors of churchwomen who had been tortured and murdered in El Salvador by soldiers brought action under TVPA, pursuant to command responsibility doctrine, against former Director of Salvadoran National Guard and former Salvadoran Minister of Defense. </t>
    <phoneticPr fontId="1" type="noConversion"/>
  </si>
  <si>
    <t xml:space="preserve">Ds contended that they do not have control over theoir troops, and thus the command responsibility doctrine does not apply. Jury found for Ds. This court affirmed lower court's judgement for Ds. </t>
    <phoneticPr fontId="1" type="noConversion"/>
  </si>
  <si>
    <t>No. 01–10357</t>
    <phoneticPr fontId="1" type="noConversion"/>
  </si>
  <si>
    <t xml:space="preserve">Guardsmen were convicted of the crimes and sentenced to prison terms in El Salvador. In the period before and after this tragic incident, thousands of civilians in El Salvador were victimized by violence during a civil war in which both communist and colonialist forces competed with the government for control of the country. </t>
    <phoneticPr fontId="1" type="noConversion"/>
  </si>
  <si>
    <t>Mehinovic v. Vuckovic</t>
    <phoneticPr fontId="1" type="noConversion"/>
  </si>
  <si>
    <t>GDJ</t>
    <phoneticPr fontId="1" type="noConversion"/>
  </si>
  <si>
    <t>Muslim victims of torture and other human rights abuses in Bosnia-Herzegovina brought action under ATS and TVPA against former Bosnian Serb police officer.</t>
    <phoneticPr fontId="1" type="noConversion"/>
  </si>
  <si>
    <t>No. CIV.A.1:98–CV–2470–M</t>
    <phoneticPr fontId="1" type="noConversion"/>
  </si>
  <si>
    <t xml:space="preserve">$35m for each P, $140m in total. </t>
    <phoneticPr fontId="1" type="noConversion"/>
  </si>
  <si>
    <t>Jennifer M Green: (212) 614-6431
Paul Hoffman: 310-396-0731</t>
    <phoneticPr fontId="1" type="noConversion"/>
  </si>
  <si>
    <t>Wiwa v. Royal Dutch Petroleum Co.</t>
    <phoneticPr fontId="1" type="noConversion"/>
  </si>
  <si>
    <t>Nigerian émigrés sued two foreign holding companies, one incorporated in the Netherlands and one incorporated in the United Kingdom, under the Alien Tort Claims Act (ATCA) and other laws, alleging that companies participated in human rights violations against them in retaliation for their political opposition to companies' oil exploration activities in Nigeria.</t>
    <phoneticPr fontId="1" type="noConversion"/>
  </si>
  <si>
    <t>No. 96 CIV. 8386(KMW).</t>
    <phoneticPr fontId="1" type="noConversion"/>
  </si>
  <si>
    <t>After over 10 years, this case was finally settled in 2009, for $15.5m. http://en.wikipedia.org/wiki/Wiwa_v._Royal_Dutch_Shell_Co.</t>
    <phoneticPr fontId="1" type="noConversion"/>
  </si>
  <si>
    <t xml:space="preserve">On the ATS claim, rejected lower's adoption of state SOL and adopted the 10-year SOL from TVPA. Remanded this claim. </t>
    <phoneticPr fontId="1" type="noConversion"/>
  </si>
  <si>
    <t>Paul Hoffman</t>
    <phoneticPr fontId="1" type="noConversion"/>
  </si>
  <si>
    <t>Doe I v. The Gap, Inc.</t>
    <phoneticPr fontId="1" type="noConversion"/>
  </si>
  <si>
    <t>Labor right</t>
    <phoneticPr fontId="1" type="noConversion"/>
  </si>
  <si>
    <t>273 F.3d 120, 121+, 2nd Cir.(N.Y.)</t>
    <phoneticPr fontId="1" type="noConversion"/>
  </si>
  <si>
    <t>IRS</t>
    <phoneticPr fontId="1" type="noConversion"/>
  </si>
  <si>
    <t xml:space="preserve">Survivors and next-of-kin of victims of the Bhopal Gas Plant disaster of December 2–3, 1984 sued US company on various grounds. </t>
    <phoneticPr fontId="1" type="noConversion"/>
  </si>
  <si>
    <t>Settlement orders of the Supreme Court of India barred claims asserted under the Alien Tort Claims Act seeking “civil remedies” pertaining to unaddressed criminal liability arising from disaster.</t>
    <phoneticPr fontId="1" type="noConversion"/>
  </si>
  <si>
    <t>Docket No. 00–9250</t>
    <phoneticPr fontId="1" type="noConversion"/>
  </si>
  <si>
    <t>Negligence</t>
    <phoneticPr fontId="1" type="noConversion"/>
  </si>
  <si>
    <t>Wagner v. Islamic Republic of Iran</t>
    <phoneticPr fontId="1" type="noConversion"/>
  </si>
  <si>
    <t>Father and representative of estate of deceased son brought wrongful death action against Iran and the Iranian Ministry of Information and Security (MOIS), alleging son died as result of explosion of a car bomb driven onto embassy compound.</t>
    <phoneticPr fontId="1" type="noConversion"/>
  </si>
  <si>
    <t xml:space="preserve">Awarded damages for P. </t>
    <phoneticPr fontId="1" type="noConversion"/>
  </si>
  <si>
    <t>No. Civ.A. 00–1799(TPJ)</t>
    <phoneticPr fontId="1" type="noConversion"/>
  </si>
  <si>
    <t>Stuart H. Newberger, Crowell &amp; Moring</t>
    <phoneticPr fontId="1" type="noConversion"/>
  </si>
  <si>
    <t>Holocaust survivors filed suit on behalf of themselves and on behalf of other Holocaust victims similarly situated, against the French national railroad company, claiming violations of customary international law and the law of nations arising out of alleged deportation of Jews and others from their homes in France to various Nazi death camps during World War II.</t>
    <phoneticPr fontId="1" type="noConversion"/>
  </si>
  <si>
    <t>1) French national railroad company was an “agency or instrumentality of a foreign state” as defined in Foreign Sovereign Immunities Act (FSIA); (2) none of FSIA's exceptions applied to the suit; (3) FSIA provided exclusive means of obtaining jurisdiction over foreign sovereign, and did not confer jurisdiction over a foreign sovereign for activities engaged in before the effective date of the FSIA and before the 1952 Tate Letter.</t>
    <phoneticPr fontId="1" type="noConversion"/>
  </si>
  <si>
    <t>No. CIV.A.00-CV-5326(DGT)</t>
    <phoneticPr fontId="1" type="noConversion"/>
  </si>
  <si>
    <t>Robinson v. Government of Malaysia</t>
    <phoneticPr fontId="1" type="noConversion"/>
  </si>
  <si>
    <t>269 F.3d 133, 144, 2nd Cir.(N.Y.)</t>
    <phoneticPr fontId="1" type="noConversion"/>
  </si>
  <si>
    <t xml:space="preserve">Security guard who was injured in slip and fall in building owned by Government of Malaysia brought negligence suit to recover for his injuries. Malaysian government moved to dismiss, asserting immunity and lack of subject matter jurisdiction under the Foreign Sovereign Immunities Act (FSIA). </t>
    <phoneticPr fontId="1" type="noConversion"/>
  </si>
  <si>
    <t>(1) Guard failed to allege facts or meet his burden of coming forward with evidence to deprive Malaysian government of sovereign immunity under non-discretionary torts exception to FSIA, and (2) in absence of manifest injustice, guard could not raise commercial activities exception to FSIA for first time on appeal.</t>
    <phoneticPr fontId="1" type="noConversion"/>
  </si>
  <si>
    <t>Docket No. 00–7730</t>
    <phoneticPr fontId="1" type="noConversion"/>
  </si>
  <si>
    <t>American citizen injured in Israeli bus bombing brought action against Islamic Republic of Iran under Foreign Sovereign Immunities Act (FSIA), alleging personal injury resulting from state-sponsored terrorism.</t>
    <phoneticPr fontId="1" type="noConversion"/>
  </si>
  <si>
    <t xml:space="preserve">Awarded damages. </t>
    <phoneticPr fontId="1" type="noConversion"/>
  </si>
  <si>
    <t>In re World War II Era Japanese Forced Labor Litigation</t>
    <phoneticPr fontId="1" type="noConversion"/>
  </si>
  <si>
    <t>164 F.Supp.2d 1153, 1153+, N.D.Cal.</t>
    <phoneticPr fontId="1" type="noConversion"/>
  </si>
  <si>
    <t>Filipino plaintiffs, in consolidated actions, sought damages from Japanese corporations for forced labor required of plaintiffs during World War II.</t>
    <phoneticPr fontId="1" type="noConversion"/>
  </si>
  <si>
    <t>No. MDL–1347</t>
    <phoneticPr fontId="1" type="noConversion"/>
  </si>
  <si>
    <t>Forced labor</t>
    <phoneticPr fontId="1" type="noConversion"/>
  </si>
  <si>
    <t>Estate of Cabello v. Fernandez-Larios</t>
    <phoneticPr fontId="1" type="noConversion"/>
  </si>
  <si>
    <t>Empagran S.A. v. F. Hoffman-La Roche, Ltd.</t>
    <phoneticPr fontId="1" type="noConversion"/>
  </si>
  <si>
    <t>2001 WL 761360, *7, D.D.C.</t>
    <phoneticPr fontId="1" type="noConversion"/>
  </si>
  <si>
    <t>Foreign corporations that purchased vitamin products outside of United States from foreign manufacturers for distribution in foreign countries brought action asserting, inter alia, price fixing in violation of Sherman Act.</t>
    <phoneticPr fontId="1" type="noConversion"/>
  </si>
  <si>
    <t xml:space="preserve">This court quickly dismissed the ATS claim. The decision is lacated vacated on other grounds. </t>
    <phoneticPr fontId="1" type="noConversion"/>
  </si>
  <si>
    <t>No. 01–7115</t>
    <phoneticPr fontId="1" type="noConversion"/>
  </si>
  <si>
    <t>Antitrust</t>
    <phoneticPr fontId="1" type="noConversion"/>
  </si>
  <si>
    <t>Daliberti v. Republic of Iraq</t>
    <phoneticPr fontId="1" type="noConversion"/>
  </si>
  <si>
    <t>146 F.Supp.2d 19, 25, D.D.C.</t>
    <phoneticPr fontId="1" type="noConversion"/>
  </si>
  <si>
    <t xml:space="preserve">Four male United States citizens and their spouses brought suit against Republic of Iraq for injuries stemming out of acts of hostage taking and torture. </t>
    <phoneticPr fontId="1" type="noConversion"/>
  </si>
  <si>
    <t>No. CIV. A. 96–1118 (LFO)</t>
    <phoneticPr fontId="1" type="noConversion"/>
  </si>
  <si>
    <t>Several millions</t>
    <phoneticPr fontId="1" type="noConversion"/>
  </si>
  <si>
    <t>Hostage taking</t>
    <phoneticPr fontId="1" type="noConversion"/>
  </si>
  <si>
    <t>Sampson v. Federal Republic of Germany</t>
    <phoneticPr fontId="1" type="noConversion"/>
  </si>
  <si>
    <t>250 F.3d 1145, 1148, 7th Cir.(Ill.)</t>
    <phoneticPr fontId="1" type="noConversion"/>
  </si>
  <si>
    <t>Former slave laborer in Nazi concentration camp brought action against Germany and Conference on Jewish Material Claims Against Germany, Inc., for reparations from funds created for Holocaust survivors.</t>
    <phoneticPr fontId="1" type="noConversion"/>
  </si>
  <si>
    <t>(1) Germany did not waive its sovereign immunity with regard to its treatment of slave laborers, and (2) plaintiff did not have standing to bring suit against Claims Conference.</t>
    <phoneticPr fontId="1" type="noConversion"/>
  </si>
  <si>
    <t>No. 97–3555</t>
    <phoneticPr fontId="1" type="noConversion"/>
  </si>
  <si>
    <t>Ahmed v. Goldberg</t>
    <phoneticPr fontId="1" type="noConversion"/>
  </si>
  <si>
    <t xml:space="preserve">Suit against defendants' alleged failure to provide asylum and torture protection procedures in the Commonwealth of the Northern Mariana Islands and the alleged prolonged and arbitrary detention of plaintiff Ahmed. </t>
    <phoneticPr fontId="1" type="noConversion"/>
  </si>
  <si>
    <t>Ps did not cite any international law. Therefore, ATS claims are dismissed with leave to amend. For defendant CNMI</t>
    <phoneticPr fontId="1" type="noConversion"/>
  </si>
  <si>
    <t>Nos. Civ.A. 00–0005</t>
    <phoneticPr fontId="1" type="noConversion"/>
  </si>
  <si>
    <t>2001 WL 1842398, *10, D.N.Mar.I.</t>
    <phoneticPr fontId="1" type="noConversion"/>
  </si>
  <si>
    <t xml:space="preserve">Compared to above, this order is for defendant U.S. Court noted that ATS is likely barred by SI. </t>
    <phoneticPr fontId="1" type="noConversion"/>
  </si>
  <si>
    <t>2001 WL 1842399 *1+, D.N.Mar.I.</t>
    <phoneticPr fontId="1" type="noConversion"/>
  </si>
  <si>
    <t xml:space="preserve">Ps did not cite any international law. Therefore, ATS claims are dismissed with leave to amend. Compared with above, this order is for another P and defendant CNMI. </t>
    <phoneticPr fontId="1" type="noConversion"/>
  </si>
  <si>
    <t>Civ.A. 99–0046</t>
    <phoneticPr fontId="1" type="noConversion"/>
  </si>
  <si>
    <t>2001 WL 1843382, *10, D.N.Mar.I.</t>
    <phoneticPr fontId="1" type="noConversion"/>
  </si>
  <si>
    <t>Benas v. Baca</t>
    <phoneticPr fontId="1" type="noConversion"/>
  </si>
  <si>
    <t>2001 WL 485168, *4, C.D.Cal.</t>
    <phoneticPr fontId="1" type="noConversion"/>
  </si>
  <si>
    <t xml:space="preserve">P claims that she was subjected to a severe beating by Los Angeles County Sheriff's Deputies. P is suing Defendants, officers in LA county, for purported civil rights and international law violations. </t>
    <phoneticPr fontId="1" type="noConversion"/>
  </si>
  <si>
    <t>Foreign employee brought action against employer alleging racial discrimination in violation of Title VII. Employee filed supplemental and amending complaint, alleging violation of the Alien Torts Statute (ATS).</t>
    <phoneticPr fontId="1" type="noConversion"/>
  </si>
  <si>
    <t>Employee failed to state claim under ATS.</t>
    <phoneticPr fontId="1" type="noConversion"/>
  </si>
  <si>
    <t>No. CIV. A. 00–2284</t>
    <phoneticPr fontId="1" type="noConversion"/>
  </si>
  <si>
    <t xml:space="preserve">Discrimination </t>
    <phoneticPr fontId="1" type="noConversion"/>
  </si>
  <si>
    <t>Alnwick v. European Micro Holdings, Inc.</t>
    <phoneticPr fontId="1" type="noConversion"/>
  </si>
  <si>
    <t>137 F.Supp.2d 112, 128, E.D.N.Y.</t>
    <phoneticPr fontId="1" type="noConversion"/>
  </si>
  <si>
    <t>Participants in a joint venture brought action against other participants, alleging fraud, breach of contract, and breach of fiduciary duty.</t>
    <phoneticPr fontId="1" type="noConversion"/>
  </si>
  <si>
    <t>Despite the United States residence of plaintiffs and defendants and the desire of plaintiffs to litigate case in the United States, Gilbert factors weighed strongly in favor of dismissing action on forum non conveniens grounds in favor of proceedings in the Netherlands.</t>
    <phoneticPr fontId="1" type="noConversion"/>
  </si>
  <si>
    <t>No. 99–CV–7380 (ADS)</t>
    <phoneticPr fontId="1" type="noConversion"/>
  </si>
  <si>
    <t>Remoi v. I.N.S.</t>
    <phoneticPr fontId="1" type="noConversion"/>
  </si>
  <si>
    <t xml:space="preserve">Habeas case; no ATS claim. </t>
    <phoneticPr fontId="1" type="noConversion"/>
  </si>
  <si>
    <t xml:space="preserve">Petitioner pro se Okacci Remoi seeks a writ of habeas corpus, challenging certain criminal convictions in the New Jersey state courts, the order of removal against him, and his detention in the custody of the Immigration and Naturalization Service (INS). </t>
    <phoneticPr fontId="1" type="noConversion"/>
  </si>
  <si>
    <t>Jogi v. Piland</t>
    <phoneticPr fontId="1" type="noConversion"/>
  </si>
  <si>
    <t xml:space="preserve">ATS claim. Reversed in 2007. See the 2007 decision. </t>
    <phoneticPr fontId="1" type="noConversion"/>
  </si>
  <si>
    <t>Indian citizen brought action against county law enforcement officials under Alien Tort Claims Act for failing to inform him of his right under Vienna Convention on Consular Relations to notify his consulate of his arrest.</t>
    <phoneticPr fontId="1" type="noConversion"/>
  </si>
  <si>
    <t>County's failure to inform plaintiff of his right to notify his consulate did not constitute “tort.”</t>
    <phoneticPr fontId="1" type="noConversion"/>
  </si>
  <si>
    <t>No. 00-2067</t>
    <phoneticPr fontId="1" type="noConversion"/>
  </si>
  <si>
    <t>Kruman v. Christie's Intern. PLC</t>
    <phoneticPr fontId="1" type="noConversion"/>
  </si>
  <si>
    <t>129 F.Supp.2d 620, 620+, S.D.N.Y.</t>
    <phoneticPr fontId="1" type="noConversion"/>
  </si>
  <si>
    <t>Buyers and sellers at foreign auctions sued auction houses under the Sherman Act and customary international law, alleging a price fixing conspiracy.</t>
    <phoneticPr fontId="1" type="noConversion"/>
  </si>
  <si>
    <t xml:space="preserve">No antitrust claim cognizable under customary international law. </t>
    <phoneticPr fontId="1" type="noConversion"/>
  </si>
  <si>
    <t>No. 00Civ.6322(LAK)</t>
    <phoneticPr fontId="1" type="noConversion"/>
  </si>
  <si>
    <t>Elahi v. Islamic Republic of Iran</t>
    <phoneticPr fontId="1" type="noConversion"/>
  </si>
  <si>
    <t xml:space="preserve">Brother of naturalized United States citizen brought action against Islamic Republic of Iran and the Iranian Ministry of Information and Security for ordering the killing of citizen in an act of state-sponsored assassination. </t>
    <phoneticPr fontId="1" type="noConversion"/>
  </si>
  <si>
    <t>(1) Brother was entitled to recover under Foreign Sovereign Immunities Act (FSIA) for both the economic and emotional losses that resulted from extrajudicial killing of citizen; (2) award of $5,000,000 to each of the two brothers of victim would be appropriate as solatium damages; and (3) punitive damages of $300,000,000 would be awarded against Iranian Ministry of Information and Security.</t>
    <phoneticPr fontId="1" type="noConversion"/>
  </si>
  <si>
    <t>No. Civ.A. 99–2802(JHG)</t>
    <phoneticPr fontId="1" type="noConversion"/>
  </si>
  <si>
    <t>$312m in total</t>
    <phoneticPr fontId="1" type="noConversion"/>
  </si>
  <si>
    <t>Extrajudicial killing, as defined in TVPA</t>
    <phoneticPr fontId="1" type="noConversion"/>
  </si>
  <si>
    <t>Jonathan R. Mook: (703) 684-4333
Philip J. Hirschkop:  703-836-5555
Marianne R. Merritt</t>
    <phoneticPr fontId="1" type="noConversion"/>
  </si>
  <si>
    <t>Bigio v. Coca-Cola Co.</t>
    <phoneticPr fontId="1" type="noConversion"/>
  </si>
  <si>
    <t>Canadian citizens and their Egyptian corporation sued Delaware corporations, alleging that, after plaintiffs' property in Egypt was seized by the Egyptian government because the individual plaintiffs were Jewish, defendants purchased or leased the plaintiffs' property with full knowledge of the unlawful manner in which it had been seized.</t>
    <phoneticPr fontId="1" type="noConversion"/>
  </si>
  <si>
    <t>(1) Complaint did not plead a violation of the law of nations by defendants, so that the district court was without subject matter jurisdiction under the Alien Tort Claims Act; (2) district court had diversity jurisdiction; (3) district court was not precluded by the local action doctrine from exercising its diversity jurisdiction; (4) the act of state doctrine did not apply; and (5) whether to dismiss on international comity grounds should be decided by the district court in the first instance.</t>
    <phoneticPr fontId="1" type="noConversion"/>
  </si>
  <si>
    <t>Docket No. 98–9058</t>
    <phoneticPr fontId="1" type="noConversion"/>
  </si>
  <si>
    <t>Nathan Lewin: 202.828.1000
Grant R Vinik
Edward L. Sadowsky
Andrew Michael Zeitlin: (203) 324-8111</t>
    <phoneticPr fontId="1" type="noConversion"/>
  </si>
  <si>
    <t>Bao Ge v. Li Peng</t>
    <phoneticPr fontId="1" type="noConversion"/>
  </si>
  <si>
    <t>209 F.R.D. 250 (D.D.C.)</t>
    <phoneticPr fontId="1" type="noConversion"/>
  </si>
  <si>
    <t>After dismissal, 201 F.Supp.2d 14, of class action suit against Chinese government entities and individuals, by Chinese citizens allegedly forced to perform slave labor in prison camps, plaintiffs moved for amendment of judgment.</t>
    <phoneticPr fontId="1" type="noConversion"/>
  </si>
  <si>
    <t xml:space="preserve">Motion denied. The case is dismissed on state immunity ground. </t>
    <phoneticPr fontId="1" type="noConversion"/>
  </si>
  <si>
    <t>No. CIV. 98–1986(TFH)</t>
    <phoneticPr fontId="1" type="noConversion"/>
  </si>
  <si>
    <t>DiRienzo v. Philip Services Corp.</t>
    <phoneticPr fontId="1" type="noConversion"/>
  </si>
  <si>
    <t>232 F.3d 49, 76 (2nd Cir.)</t>
    <phoneticPr fontId="1" type="noConversion"/>
  </si>
  <si>
    <t>Investors brought securities fraud suits against Canadian corporation, and its director-officers, underwriters and accountants.</t>
    <phoneticPr fontId="1" type="noConversion"/>
  </si>
  <si>
    <t>(1) New York investor relations office of companies' subsidiary was an “agent” of the companies for purposes of New York's personal jurisdiction statute; (2) companies, through such office, were “doing business” in New York, as required to confer jurisdiction under the statute; (3) subjecting companies to personal jurisdiction in New York did not violate due process clause; and (4) district court failed to weigh all relevant considerations in forum non conveniens determination.</t>
    <phoneticPr fontId="1" type="noConversion"/>
  </si>
  <si>
    <t xml:space="preserve">Torture, summary execution, and various other human rights violations. </t>
    <phoneticPr fontId="1" type="noConversion"/>
  </si>
  <si>
    <t>Doe v. Unocal Corp.</t>
    <phoneticPr fontId="1" type="noConversion"/>
  </si>
  <si>
    <t>110 F.Supp.2d 1294 (C.A.Cal.)</t>
    <phoneticPr fontId="1" type="noConversion"/>
  </si>
  <si>
    <t>(Later vacated) District Court, Lew, J., held that oil company could not be held liable under Alien Tort Claims Act (ATCA) for Myanmar government's use of forced labor in furtherance and for the benefit of the pipeline portion of joint venture project.</t>
    <phoneticPr fontId="1" type="noConversion"/>
  </si>
  <si>
    <t>Nos. CV 96–6959 RSWL (BQRx), CV 96–6112 RSWL (BQRx)</t>
    <phoneticPr fontId="1" type="noConversion"/>
  </si>
  <si>
    <t>Paul L. Hoffman: 310-396-0731
Dan Stormer: 626-381-9261
Anne K. Richardson</t>
    <phoneticPr fontId="1" type="noConversion"/>
  </si>
  <si>
    <t>Bodner v. Banque Paribas</t>
    <phoneticPr fontId="1" type="noConversion"/>
  </si>
  <si>
    <t>114 F.Supp.2d 117 (E.D.N.Y.)</t>
    <phoneticPr fontId="1" type="noConversion"/>
  </si>
  <si>
    <t>Descendants of Jewish customers of French financial institutions sued institutions, claiming damages arising from participation in scheme to expropriate assets of customers during Nazi occupation and failure to disgorge assets to them as rightful owners. Institutions moved to dismiss.</t>
    <phoneticPr fontId="1" type="noConversion"/>
  </si>
  <si>
    <t>Defendant MTD was denied. (1) Descendants alleged conspiracy on part of institutions; (2) descendants had standing to bring claim; (3) court had subject matter jurisdiction over claims; (4) court was not required to decline jurisdiction under principles of comity or Act of State doctrine; (5) court was not required to decline jurisdiction on forum non conveniens grounds; (6) allegations of continuing violations precluded claim that statute of limitations had run; and (7) joinder of French or German governments was not required.</t>
    <phoneticPr fontId="1" type="noConversion"/>
  </si>
  <si>
    <t>Nos. 97 CV 7433(SJ), 98 CV 7851(SJ)</t>
    <phoneticPr fontId="1" type="noConversion"/>
  </si>
  <si>
    <t>Kenneth F. McCallion: (646) 366-0880
Michael D. Hausfeld: (202) 540-7200
Elizabeth J. Cabraser: 415.956.1000</t>
    <phoneticPr fontId="1" type="noConversion"/>
  </si>
  <si>
    <t>201 F.Supp.2d 14 (D.D.C.)</t>
    <phoneticPr fontId="1" type="noConversion"/>
  </si>
  <si>
    <t>Chinese citizens who were allegedly forced to perform slave labor in prison camps brought proposed class action suit against Chinese government entities and individuals, Bank of China, and private corporation whose soccer balls workers allegedly assembled.</t>
    <phoneticPr fontId="1" type="noConversion"/>
  </si>
  <si>
    <t>(1) Private corporation was not de facto state actor within Alien Tort Claims Act (ATCA); (2) forced slave labor was not such extreme form of egregious conduct as to confer jurisdiction over private corporation under private actor prong of ATCA; (3) jurisdiction did not lie under Torture Victim Protection Act against corporation; (4) supplemental jurisdiction could not be asserted over claims against private corporation absent basis to assert jurisdiction over Chinese entities under Foreign Sovereign Immunities Act (FSIA); and (5) jurisdiction did not exist against Bank of China under commercial activities exception to FSIA.</t>
    <phoneticPr fontId="1" type="noConversion"/>
  </si>
  <si>
    <t>No. 98CV1986 (TFH)</t>
    <phoneticPr fontId="1" type="noConversion"/>
  </si>
  <si>
    <t>Mark Fox Evens: (202) 772-8888</t>
    <phoneticPr fontId="1" type="noConversion"/>
  </si>
  <si>
    <t>Settlement orders of the Supreme Court of India barred claims asserted under the Alien Tort Claims Act seeking “civil remedies” pertaining to unaddressed criminal liability arising from disaster</t>
    <phoneticPr fontId="1" type="noConversion"/>
  </si>
  <si>
    <t>No. 99 Civ. 11329(JFK)</t>
    <phoneticPr fontId="1" type="noConversion"/>
  </si>
  <si>
    <t>Kenneth F. McCallion: (646) 366-0880
H. Rajan Sharma: (212) 988-5763</t>
    <phoneticPr fontId="1" type="noConversion"/>
  </si>
  <si>
    <t>Wong-Opasi v. Tennessee State University</t>
    <phoneticPr fontId="1" type="noConversion"/>
  </si>
  <si>
    <t>229 F.3d 1155 (6th Cir.)</t>
    <phoneticPr fontId="1" type="noConversion"/>
  </si>
  <si>
    <t>None of Wong-Opasi's claims is based on a violation of the law of nations or a treaty.</t>
    <phoneticPr fontId="1" type="noConversion"/>
  </si>
  <si>
    <t>No. 99-5658, 99-5660</t>
    <phoneticPr fontId="1" type="noConversion"/>
  </si>
  <si>
    <t>Kadic v. Karadzic</t>
    <phoneticPr fontId="1" type="noConversion"/>
  </si>
  <si>
    <t xml:space="preserve">Victims from Bosnia-Herzegovina brought actions against self-proclaimed president of unrecognized Bosnian-Serb entity under, inter alia, Alien Tort Claims Act for violations of international law. </t>
    <phoneticPr fontId="1" type="noConversion"/>
  </si>
  <si>
    <t xml:space="preserve">Defendant enjoined from committing further crimes, and enjoined from disposing property. </t>
    <phoneticPr fontId="1" type="noConversion"/>
  </si>
  <si>
    <t>No. 93 Civ. 1163(PKL)</t>
    <phoneticPr fontId="1" type="noConversion"/>
  </si>
  <si>
    <t>Genocide, war crimes and crimes against humanity</t>
    <phoneticPr fontId="1" type="noConversion"/>
  </si>
  <si>
    <t>Doe v. Karadzic</t>
    <phoneticPr fontId="1" type="noConversion"/>
  </si>
  <si>
    <t>2000 WL 763851 (S.D.N.Y.)</t>
    <phoneticPr fontId="1" type="noConversion"/>
  </si>
  <si>
    <t>Plaintiffs in this case seek compensatory and punitive damages for acts of genocide, including murder, rape, torture, and other torts, allegedly committed in Bosnia–Herzegovina by individuals under the command and control of defendant Radovan Karadzic.</t>
    <phoneticPr fontId="1" type="noConversion"/>
  </si>
  <si>
    <t>Granted motion to intervene</t>
    <phoneticPr fontId="1" type="noConversion"/>
  </si>
  <si>
    <t>No. 93 Civ. 0878(PKL)</t>
    <phoneticPr fontId="1" type="noConversion"/>
  </si>
  <si>
    <t>$4.5 billion in Sept. 2000. See 2001 WL 986545</t>
    <phoneticPr fontId="1" type="noConversion"/>
  </si>
  <si>
    <t>97 F.Supp.2d 38 (D.D.C.)</t>
    <phoneticPr fontId="1" type="noConversion"/>
  </si>
  <si>
    <t>United States citizens allegedly tortured and taken hostage in Iraq, and their spouses, sued government of Iraq for damages, under Foreign Sovereign Immunities Act (FSIA).</t>
    <phoneticPr fontId="1" type="noConversion"/>
  </si>
  <si>
    <t>Kamal v. City of Santa Monica</t>
    <phoneticPr fontId="1" type="noConversion"/>
  </si>
  <si>
    <t>221 F.3d 1348 (9th Cir.)</t>
    <phoneticPr fontId="1" type="noConversion"/>
  </si>
  <si>
    <t xml:space="preserve">Planitffs invoked ATS, which was only briefly discussed. Mostly a domestic law case. </t>
    <phoneticPr fontId="1" type="noConversion"/>
  </si>
  <si>
    <t xml:space="preserve">City </t>
    <phoneticPr fontId="1" type="noConversion"/>
  </si>
  <si>
    <t xml:space="preserve">Suit against city police. Opinion does not furnish other facts. </t>
    <phoneticPr fontId="1" type="noConversion"/>
  </si>
  <si>
    <t xml:space="preserve">District court did not err by dismissing the case when plaintiff failed to appear before depo. </t>
    <phoneticPr fontId="1" type="noConversion"/>
  </si>
  <si>
    <t>D.C. No. CV-95-01025-ABC.</t>
    <phoneticPr fontId="1" type="noConversion"/>
  </si>
  <si>
    <t>Girard Fisher: 310-551-3400</t>
    <phoneticPr fontId="1" type="noConversion"/>
  </si>
  <si>
    <t>Begum v. Miner</t>
    <phoneticPr fontId="1" type="noConversion"/>
  </si>
  <si>
    <t xml:space="preserve">No facts supplied. </t>
    <phoneticPr fontId="1" type="noConversion"/>
  </si>
  <si>
    <t xml:space="preserve">Affirmed lower court's abstention decision. </t>
    <phoneticPr fontId="1" type="noConversion"/>
  </si>
  <si>
    <t>No. 99-20027.</t>
    <phoneticPr fontId="1" type="noConversion"/>
  </si>
  <si>
    <t>County</t>
    <phoneticPr fontId="1" type="noConversion"/>
  </si>
  <si>
    <t xml:space="preserve">Prisoner brought claims on several human right treaties. </t>
    <phoneticPr fontId="1" type="noConversion"/>
  </si>
  <si>
    <t>No. 99-1052</t>
    <phoneticPr fontId="1" type="noConversion"/>
  </si>
  <si>
    <t>Ralk v. Lincoln County, Ga.</t>
    <phoneticPr fontId="1" type="noConversion"/>
  </si>
  <si>
    <t>NPRA</t>
    <phoneticPr fontId="1" type="noConversion"/>
  </si>
  <si>
    <t xml:space="preserve">Pretrial detainee brought action against county, jail employees, and jail physician, alleging deliberate indifference to his serious medical needs, and alleging violations of the International Covenant on Civil and Political Rights (ICCPR). </t>
    <phoneticPr fontId="1" type="noConversion"/>
  </si>
  <si>
    <t xml:space="preserve">ATS claim denied because ICCPR is not self-excecuting. </t>
    <phoneticPr fontId="1" type="noConversion"/>
  </si>
  <si>
    <t>No. CIV. A. CV198–231</t>
    <phoneticPr fontId="1" type="noConversion"/>
  </si>
  <si>
    <t>Treaty</t>
    <phoneticPr fontId="1" type="noConversion"/>
  </si>
  <si>
    <t xml:space="preserve">Joseph Duane Wargo: (404) 853-1505
</t>
    <phoneticPr fontId="1" type="noConversion"/>
  </si>
  <si>
    <t>Friedman v. Bayer Corp.</t>
    <phoneticPr fontId="1" type="noConversion"/>
  </si>
  <si>
    <t>1999 WL 33457825 (E.D.N.Y.)</t>
    <phoneticPr fontId="1" type="noConversion"/>
  </si>
  <si>
    <t xml:space="preserve">Suit for compensatory and punitive damages as a result of injuries allegedly suffered at the hands of defendants' German parent corporations during World War II. </t>
    <phoneticPr fontId="1" type="noConversion"/>
  </si>
  <si>
    <t>FSIA claim dismissed because defendants are not instrumentalities of state. ATS claim dismissed because Ps are US citizens. TVPA claim dismissed because local remidies not exhausted.</t>
    <phoneticPr fontId="1" type="noConversion"/>
  </si>
  <si>
    <t>No. 99–CV–3675</t>
    <phoneticPr fontId="1" type="noConversion"/>
  </si>
  <si>
    <t>Teddy I Moore: 718-939-4866</t>
    <phoneticPr fontId="1" type="noConversion"/>
  </si>
  <si>
    <t>(1) Indonesian citizen failed to state claims under ATS and TVPA for international human rights violations and genocide; (2) treaties and agreements which did not contain articulable environmental standards were insufficient sources of international law to form basis of international environmental law claim under ATS; and (3) conventions, agreements and declarations which failed to identify conduct that would constitute act of cultural genocide did not clearly establish international law proscribing cultural genocide so as to support claim under ATS.</t>
    <phoneticPr fontId="1" type="noConversion"/>
  </si>
  <si>
    <t>No. 98–30235</t>
    <phoneticPr fontId="1" type="noConversion"/>
  </si>
  <si>
    <t>Martin E Regan Jr.: (504) 522-7260</t>
    <phoneticPr fontId="1" type="noConversion"/>
  </si>
  <si>
    <t>Iwanowa v. Ford Motor Co.</t>
    <phoneticPr fontId="1" type="noConversion"/>
  </si>
  <si>
    <t xml:space="preserve">ATS claim; court found jurisdiction but dismissed on other grounds. </t>
    <phoneticPr fontId="1" type="noConversion"/>
  </si>
  <si>
    <t>Claimant sued German manufacturer of motor vehicles and its American parent, seeking compensation and damages for forced labor in manufacturer's factory, imposed during World War II.</t>
    <phoneticPr fontId="1" type="noConversion"/>
  </si>
  <si>
    <t>(1) Postwar treaty and agreement tolled ten-year statute of limitations on claims under Alien Tort Claims Act (ATCA) until 1991; (2) statute of limitations under ATCA had run on claims against parent corporation; (3) ATCA claim against manufacturer would be dismissed, as it was intent of treaties and agreements that individual claims be resolved as part of reparations discussions between governments; (4) statute of limitations had run on claims under state law and German law; (5) claim was barred under political question doctrine; and (6) claim was barred under principles of comity.</t>
    <phoneticPr fontId="1" type="noConversion"/>
  </si>
  <si>
    <t>No. Civ.A. 98–959 JAG</t>
    <phoneticPr fontId="1" type="noConversion"/>
  </si>
  <si>
    <t>Forced labor.</t>
    <phoneticPr fontId="1" type="noConversion"/>
  </si>
  <si>
    <t>Allyn Z. Lite: (973) 623-3000
Michael D. Hausfeld: (202) 540-7200</t>
    <phoneticPr fontId="1" type="noConversion"/>
  </si>
  <si>
    <t>Burger-Fischer v. Degussa AG</t>
    <phoneticPr fontId="1" type="noConversion"/>
  </si>
  <si>
    <t>65 F.Supp.2d 248 (D.N.J.)</t>
    <phoneticPr fontId="1" type="noConversion"/>
  </si>
  <si>
    <t>LON, NJPQ</t>
    <phoneticPr fontId="1" type="noConversion"/>
  </si>
  <si>
    <t>Class actions were brought against German corporations to recover compensation for enforced labor under Nazi regime and damages for oppressive living and working conditions.</t>
    <phoneticPr fontId="1" type="noConversion"/>
  </si>
  <si>
    <t>(1) Claims were subsumed by Convention on the Settlement of Matters Arising out of the War and the Occupation (Transition Agreement), and (2) whether reparation agreements made by Germany after World War II made adequate provision for victims of Nazi oppression and whether Germany had adequately implemented reparation agreements raised political questions that were not subject to judicial resolution.</t>
    <phoneticPr fontId="1" type="noConversion"/>
  </si>
  <si>
    <t>Civil Action Nos. 98–3958(DRD)</t>
    <phoneticPr fontId="1" type="noConversion"/>
  </si>
  <si>
    <t>Steven J. Pudell: (973) 642-5877
Martin J. D'urso: (215) 238-1700</t>
    <phoneticPr fontId="1" type="noConversion"/>
  </si>
  <si>
    <t>Roe v. Unocal Corp.</t>
    <phoneticPr fontId="1" type="noConversion"/>
  </si>
  <si>
    <t>ASD</t>
    <phoneticPr fontId="1" type="noConversion"/>
  </si>
  <si>
    <t xml:space="preserve">Former Burmese soldier brought action against American corporation to recover compensation for work performed on oil pipeline. </t>
    <phoneticPr fontId="1" type="noConversion"/>
  </si>
  <si>
    <t>District Court, Paez, J., held that act of state doctrine precluded review of propriety of Burmese officer's order.</t>
    <phoneticPr fontId="1" type="noConversion"/>
  </si>
  <si>
    <t>No. CV 96–6112 RAP (BQRx)</t>
    <phoneticPr fontId="1" type="noConversion"/>
  </si>
  <si>
    <t>Terrence Patrick Collingsworth: (202) 543-5811
Peter Anthony Schey:  (213) 388-8693</t>
    <phoneticPr fontId="1" type="noConversion"/>
  </si>
  <si>
    <t>Faulder v. Johnson</t>
    <phoneticPr fontId="1" type="noConversion"/>
  </si>
  <si>
    <t>§ 1983 and Alien Tort Claims Act did not provide jurisdiction to extent that petitioner sought to obtain an injunction against death sentence lawfully imposed upon him by the state of Texas.</t>
    <phoneticPr fontId="1" type="noConversion"/>
  </si>
  <si>
    <t>No. 99–20542.</t>
    <phoneticPr fontId="1" type="noConversion"/>
  </si>
  <si>
    <t>Sandra Lynn Babcock</t>
    <phoneticPr fontId="1" type="noConversion"/>
  </si>
  <si>
    <t>Faulder alleges that he has been subjected to psychological torture in violation of 42 U.S.C. § 1983 and the Convention Against Torture because of his nine execution dates and repeated stays of his execution during his twenty-two years on death row.</t>
    <phoneticPr fontId="1" type="noConversion"/>
  </si>
  <si>
    <t xml:space="preserve">Faulder's suit pursuant to 28 U.S.C. § 1350 is simply another effort to delay his execution. Faulder cannot now argue that his repeatedly rescheduled executions, while no doubt a gruesome and disturbing ordeal, constituted deliberately inflicted torture when the stays were the result of his numerous appeals. </t>
    <phoneticPr fontId="1" type="noConversion"/>
  </si>
  <si>
    <t>No. Civ.A. H–99–1809</t>
    <phoneticPr fontId="1" type="noConversion"/>
  </si>
  <si>
    <t>Heinrich ex rel. Heinrich v. Sweet</t>
    <phoneticPr fontId="1" type="noConversion"/>
  </si>
  <si>
    <t>49 F.Supp.2d 27 (D.Mass.)</t>
    <phoneticPr fontId="1" type="noConversion"/>
  </si>
  <si>
    <t>Family members of deceased patients brought action based on allegations that various doctors, institutions, and the United States government conspired to conduct extensive, unproven and dangerous medical experiments on over 140 terminally ill patients, without their knowledge or consent.</t>
    <phoneticPr fontId="1" type="noConversion"/>
  </si>
  <si>
    <t>Salazar v. Burresch</t>
    <phoneticPr fontId="1" type="noConversion"/>
  </si>
  <si>
    <t>Consular official sued police officers, claiming improper treatment following official's involvement in freeway accident.</t>
    <phoneticPr fontId="1" type="noConversion"/>
  </si>
  <si>
    <t xml:space="preserve">Officer did not violate Vienna Convention on Consular Relations (VCCR) by handcuffing official and transporting him to police station; </t>
    <phoneticPr fontId="1" type="noConversion"/>
  </si>
  <si>
    <t>No. CV 98–2479 AHM(RCx)</t>
    <phoneticPr fontId="1" type="noConversion"/>
  </si>
  <si>
    <t>Stephen Allan Shikes</t>
    <phoneticPr fontId="1" type="noConversion"/>
  </si>
  <si>
    <t>Heanue v. Johnson</t>
    <phoneticPr fontId="1" type="noConversion"/>
  </si>
  <si>
    <t>Heanue alleges that as a result of his refusal to pay Johnson's bribes, he was tortured by Johnson in the form of written and spoken threats, a beating and robbery, and charges of smuggling being brought against Heanue in an Argentine court. Heanue alleges that Johnson's activities violated the Torture Victim Protection Act of 1991</t>
    <phoneticPr fontId="1" type="noConversion"/>
  </si>
  <si>
    <t>The Torture Victim Protection Act does not provide a cause of action for any act of torture on foreign soil, only acts of torture perpetrated through the foreign government.</t>
    <phoneticPr fontId="1" type="noConversion"/>
  </si>
  <si>
    <t>Pro se</t>
    <phoneticPr fontId="1" type="noConversion"/>
  </si>
  <si>
    <t>1999 WL 34976473 (C.D.Cal.)</t>
    <phoneticPr fontId="1" type="noConversion"/>
  </si>
  <si>
    <t>No. CV 93–4072SVW(SHX)</t>
    <phoneticPr fontId="1" type="noConversion"/>
  </si>
  <si>
    <t>Sandoval v. Reno</t>
    <phoneticPr fontId="1" type="noConversion"/>
  </si>
  <si>
    <t>166 F.3d 225, 236 (3rd Cir.)</t>
    <phoneticPr fontId="1" type="noConversion"/>
  </si>
  <si>
    <t>Alien ordered deported by reason of having committed criminal act listed in Illegal Immigration Reform and Immigrant Responsibility Act (IIRIRA) petitioned for writ of habeas corpus.</t>
    <phoneticPr fontId="1" type="noConversion"/>
  </si>
  <si>
    <t>Hawkins v. Comparet-Cassani</t>
    <phoneticPr fontId="1" type="noConversion"/>
  </si>
  <si>
    <t>33 F.Supp.2d 1244 (C.D.Cal.)</t>
    <phoneticPr fontId="1" type="noConversion"/>
  </si>
  <si>
    <t xml:space="preserve">Prisoner, who had stun belt placed on him prior to sentencing proceeding and later activated, brought civil rights action against county, judge, sheriff, and other defendants. </t>
    <phoneticPr fontId="1" type="noConversion"/>
  </si>
  <si>
    <t xml:space="preserve">Croat and Muslim victims of ethnic cleansing in Bosnia brought suit against the president of the Bosnian–Serb republic of Srpska. </t>
    <phoneticPr fontId="1" type="noConversion"/>
  </si>
  <si>
    <t>Jota v. Texaco, Inc.</t>
    <phoneticPr fontId="1" type="noConversion"/>
  </si>
  <si>
    <t>157 F.3d 153 (2d. Cir.)</t>
    <phoneticPr fontId="1" type="noConversion"/>
  </si>
  <si>
    <t>ATS claim. See 303 F.3d 470 (2d. 2002) for final judication.</t>
    <phoneticPr fontId="1" type="noConversion"/>
  </si>
  <si>
    <t>Residents of region of Ecuador brought class action against American oil company for environmental and personal injuries that allegedly resulted from company's exploitation of region's oil fields, and residents of Peru living downstream from that region brought class action asserting similar injuries resulting from these activities.</t>
    <phoneticPr fontId="1" type="noConversion"/>
  </si>
  <si>
    <t>Dismissal on grounds of forum non conveniens and comity was erroneous in absence of condition requiring oil company to submit to jurisdiction in Ecuador</t>
    <phoneticPr fontId="1" type="noConversion"/>
  </si>
  <si>
    <t>Nos. 97–9102, 97–9104, 97–9108.</t>
    <phoneticPr fontId="1" type="noConversion"/>
  </si>
  <si>
    <t>Cristobal Bonifaz, Esq.: (413) 369-4263
Ronald C. Minkoff: (212) 705-4837</t>
    <phoneticPr fontId="1" type="noConversion"/>
  </si>
  <si>
    <t>22 F.Supp.2d 353 (D.N.J.)</t>
    <phoneticPr fontId="1" type="noConversion"/>
  </si>
  <si>
    <t>Denied MTD on part and allowed ATS claims to go on.</t>
    <phoneticPr fontId="1" type="noConversion"/>
  </si>
  <si>
    <t>Civ. No. 97–3093 (DRD)</t>
    <phoneticPr fontId="1" type="noConversion"/>
  </si>
  <si>
    <t>cruel, unhuman or degrading treatment</t>
    <phoneticPr fontId="1" type="noConversion"/>
  </si>
  <si>
    <t>Michael James Holden: (908) 559-7439</t>
    <phoneticPr fontId="1" type="noConversion"/>
  </si>
  <si>
    <t>Cicippio v. Islamic Republic of Iran</t>
    <phoneticPr fontId="1" type="noConversion"/>
  </si>
  <si>
    <t>Former political hostages brought action against Iran, under exception to the Foreign Sovereign Immunities Act (FSIA), for tortious injuries done to them at hands of terrorist organization.</t>
    <phoneticPr fontId="1" type="noConversion"/>
  </si>
  <si>
    <t>(1) district court had jurisdiction; (2) hostages established prima facie case of tortious injury; (3) ten-year statute of limitations was tolled during period that Iran was immune from suit under the FSIA; (4) hostages were entitled to compensatory damages under FSIA of $9 million, $16 million, and $20 million, respectively; and (5) hostages' wives were entitled to compensatory damages of $10 million each for loss of society and companionship.</t>
    <phoneticPr fontId="1" type="noConversion"/>
  </si>
  <si>
    <t>Civil Action No. 96–1805(TPJ)</t>
    <phoneticPr fontId="1" type="noConversion"/>
  </si>
  <si>
    <t>$65m in total, for 5 plantiffs</t>
    <phoneticPr fontId="1" type="noConversion"/>
  </si>
  <si>
    <t>Barbara A. Barnes
James J Oliver</t>
    <phoneticPr fontId="1" type="noConversion"/>
  </si>
  <si>
    <t>In re Healthback, L.L.C.</t>
    <phoneticPr fontId="1" type="noConversion"/>
  </si>
  <si>
    <t>226 B.R. 464 (Bkrtcy.W.D.Okla.)</t>
    <phoneticPr fontId="1" type="noConversion"/>
  </si>
  <si>
    <t>Miner v. Begum</t>
    <phoneticPr fontId="1" type="noConversion"/>
  </si>
  <si>
    <t>Following entry of adoption decree, adopting parents sought declaratory judgment in state court regarding legality of decree. D removed the case to federal court, relying on ATS for federal jurisdiction. P moved to remand.</t>
    <phoneticPr fontId="1" type="noConversion"/>
  </si>
  <si>
    <t xml:space="preserve">The District Court, Kent, J., held that there was no federal jurisdiction under Alien Tort Statute, since Ps are not aliens. </t>
    <phoneticPr fontId="1" type="noConversion"/>
  </si>
  <si>
    <t>In re AHN Homecare, LLC</t>
    <phoneticPr fontId="1" type="noConversion"/>
  </si>
  <si>
    <t>222 B.R. 804 (N.D.Tex.)</t>
    <phoneticPr fontId="1" type="noConversion"/>
  </si>
  <si>
    <t>No. 97 Civ. 2858(JSM)</t>
    <phoneticPr fontId="1" type="noConversion"/>
  </si>
  <si>
    <t>Edward Sadowsky</t>
    <phoneticPr fontId="1" type="noConversion"/>
  </si>
  <si>
    <t>Martinez v. City of Los Angeles</t>
    <phoneticPr fontId="1" type="noConversion"/>
  </si>
  <si>
    <t>As result of his arrest in Mexico by Mexican authorities based on request by police department of United States city, arrestee and his spouse sued city, department, and officers for false imprisonment, negligence, intentional and negligent infliction of emotional distress, loss of consortium under state law, and also asserted claims for alleged constitutional violations and for arbitrary arrest and detention under Alien Tort Act.</t>
    <phoneticPr fontId="1" type="noConversion"/>
  </si>
  <si>
    <t>Neither Martinez's arrest nor his detention were “arbitrary” within the meaning of international law. Affirmed the district court's grant of summary judgment in favor of Ds on state law  false imprisonment claim founded on allegations of a false arrest, on his constitutional claims asserting a Bivens theory of recovery, and on his claim of arbitrary arrest and detention under the ATS. Reversed the district court's grant of summary judgment in favor of Ps on Martinez's state law false imprisonment claim founded on his alleged prolonged detention, and on his claims for negligence and for intentional and negligent infliction of emotional distress, and his wife's claim for loss of consortium.</t>
    <phoneticPr fontId="1" type="noConversion"/>
  </si>
  <si>
    <t>No. 96–55869</t>
    <phoneticPr fontId="1" type="noConversion"/>
  </si>
  <si>
    <t>Arbitrary detention</t>
    <phoneticPr fontId="1" type="noConversion"/>
  </si>
  <si>
    <t>Belgrade v. Sidex Intern. Furniture Corp.</t>
    <phoneticPr fontId="1" type="noConversion"/>
  </si>
  <si>
    <t>2 F.Supp.2d 407(S.D.N.Y.)</t>
    <phoneticPr fontId="1" type="noConversion"/>
  </si>
  <si>
    <t xml:space="preserve">Bank organized under laws of Federal Republic of Yugoslavia (FRY) commenced action in New York state court, as alleged successor to two banks organized under laws of former Socialist Federated Republic of Yugoslavia (SFRY), to enforce loan agreements related to lines of credit. </t>
    <phoneticPr fontId="1" type="noConversion"/>
  </si>
  <si>
    <t>White v. Paulsen</t>
    <phoneticPr fontId="1" type="noConversion"/>
  </si>
  <si>
    <t>997 F.Supp. 1380 (E.D.Wash.)</t>
    <phoneticPr fontId="1" type="noConversion"/>
  </si>
  <si>
    <t>No ATS claim pleaded, but all claims based on international law.</t>
    <phoneticPr fontId="1" type="noConversion"/>
  </si>
  <si>
    <t>Former prisoners sued physician, alleging in part that they were subjected to nonconsensual medical experimentation while in custody of State of Washington, in violation of international law's prohibition of crimes against humanity.</t>
    <phoneticPr fontId="1" type="noConversion"/>
  </si>
  <si>
    <t>(1) For purposes of federal question jurisdiction over claim, plaintiffs did not have implied right of action for alleged violations of international law, and (2) neither International Covenant on Civil and Political Rights (ICCPR) nor Convention Against Torture and Other Cruel, Inhuman or Degrading Treatment or Punishment was self-executing treaty giving rise to private right of action for plaintiffs.</t>
    <phoneticPr fontId="1" type="noConversion"/>
  </si>
  <si>
    <t>No. CS–97–239–RHW</t>
    <phoneticPr fontId="1" type="noConversion"/>
  </si>
  <si>
    <t>Merrill G. Davidoff: (215) 875-3084
Bradley S. Keller: (206) 622-2000</t>
    <phoneticPr fontId="1" type="noConversion"/>
  </si>
  <si>
    <t>Flatow v. Islamic Republic of Iran</t>
    <phoneticPr fontId="1" type="noConversion"/>
  </si>
  <si>
    <t>999 F.Supp. 1 (D.D.C.)</t>
    <phoneticPr fontId="1" type="noConversion"/>
  </si>
  <si>
    <t>Estate of university student who was killed in suicide bomber attack on tourist bus in Israel brought wrongful death action against Iran and its officials.</t>
    <phoneticPr fontId="1" type="noConversion"/>
  </si>
  <si>
    <t>Suicide bombing was an “extrajudicial killing” within meaning of state-sponsored terrorism exception to foreign sovereign immunity</t>
    <phoneticPr fontId="1" type="noConversion"/>
  </si>
  <si>
    <t>No. 97–396 (RCL)</t>
    <phoneticPr fontId="1" type="noConversion"/>
  </si>
  <si>
    <t>$247.5 million</t>
    <phoneticPr fontId="1" type="noConversion"/>
  </si>
  <si>
    <t>Flatow Amendment, Victims of Trafficking and Violence Protection Act of 2000 (VTVPA)</t>
    <phoneticPr fontId="1" type="noConversion"/>
  </si>
  <si>
    <t>Exjudicial killing</t>
    <phoneticPr fontId="1" type="noConversion"/>
  </si>
  <si>
    <t>Thomas Fortune Fay: 202-644-8854
Steven R. Perles: (202) 955-9055</t>
    <phoneticPr fontId="1" type="noConversion"/>
  </si>
  <si>
    <t>Millicom Intern. Cellular v. Republic of Costa Rica</t>
    <phoneticPr fontId="1" type="noConversion"/>
  </si>
  <si>
    <t>Mostly antitrust suit; one claim is unlawful expropriation based on ATS.</t>
    <phoneticPr fontId="1" type="noConversion"/>
  </si>
  <si>
    <t xml:space="preserve">Three corporate entities brought suit against Republic of Costa Rica, Costa Rican instrumentality, and corporate subsidiary of instrumentality arising from alleged unlawful anticompetitive activity and other related misconduct in Costa Rican cellular services market. </t>
    <phoneticPr fontId="1" type="noConversion"/>
  </si>
  <si>
    <t xml:space="preserve">A claimant cannot complain that a “taking” or other economic injury has not been fairly compensated, and hence violates international law unless the claimant has first pursued and exhausted domestic remedies in the foreign state that is alleged to have caused the injury. Ps have not attempted, and has not shown that attempts would be futile. </t>
    <phoneticPr fontId="1" type="noConversion"/>
  </si>
  <si>
    <t>Civil Action No. 96–315(RMU)</t>
    <phoneticPr fontId="1" type="noConversion"/>
  </si>
  <si>
    <t>Peter J. Kahn: (202) 434-5045 
Martin C. Calhoun: (202) 898-5867</t>
    <phoneticPr fontId="1" type="noConversion"/>
  </si>
  <si>
    <t>Giro v. Estevill</t>
    <phoneticPr fontId="1" type="noConversion"/>
  </si>
  <si>
    <t>Did not address ATS issue since case is dismiseed on PJ ground</t>
    <phoneticPr fontId="1" type="noConversion"/>
  </si>
  <si>
    <t>PJ (no contact)</t>
    <phoneticPr fontId="1" type="noConversion"/>
  </si>
  <si>
    <t xml:space="preserve">D was a judge in Spain; D arrested P when P was testyfing as a witness. The arrest was later canceled. Because of this, a bank refused to refinance P's loans. P sued D. </t>
    <phoneticPr fontId="1" type="noConversion"/>
  </si>
  <si>
    <t xml:space="preserve">D has no minimum contact with New York. </t>
    <phoneticPr fontId="1" type="noConversion"/>
  </si>
  <si>
    <t>No. 96 Civ. 2258(LLS)</t>
    <phoneticPr fontId="1" type="noConversion"/>
  </si>
  <si>
    <t>Rene A. Sotorrio: (305) 446-5855</t>
    <phoneticPr fontId="1" type="noConversion"/>
  </si>
  <si>
    <t>Doe v. Islamic Salvation Front (FIS)</t>
    <phoneticPr fontId="1" type="noConversion"/>
  </si>
  <si>
    <t>An v. Chun</t>
    <phoneticPr fontId="1" type="noConversion"/>
  </si>
  <si>
    <t xml:space="preserve">Young-Kae An brought suit against General Doo-Whan Chun, General Tae Woo Roh, and several other military leaders (appellees) on behalf of his deceased father, Byung Wha An, the police chief of Kwangju, Korea, alleging that the appellees tortured his father to death. </t>
    <phoneticPr fontId="1" type="noConversion"/>
  </si>
  <si>
    <t>Doe v. Bolkiah</t>
    <phoneticPr fontId="1" type="noConversion"/>
  </si>
  <si>
    <t>Women recruited to be part of an alleged “harem” of the Sultan of Brunei brought suit in state court against the Sultan's brother and talent agencies.</t>
    <phoneticPr fontId="1" type="noConversion"/>
  </si>
  <si>
    <t>(1) Brother of the Sultan of Brunei was not entitled to immunity under the Foreign Sovereign Immunities Act (FSIA), absent evidence that running a prostitution ring or “harem” was within scope of any of his official duties, and (2) award of fees and costs was not warranted</t>
    <phoneticPr fontId="1" type="noConversion"/>
  </si>
  <si>
    <t>Civ. Nos. 97–01198 ACK, 97–01361 ACK</t>
    <phoneticPr fontId="1" type="noConversion"/>
  </si>
  <si>
    <t>Hirsh v. State of Israel</t>
    <phoneticPr fontId="1" type="noConversion"/>
  </si>
  <si>
    <t>Alejandre v. Republic of Cuba</t>
    <phoneticPr fontId="1" type="noConversion"/>
  </si>
  <si>
    <t>996 F.Supp. 1239 (S.D.Fla.)</t>
    <phoneticPr fontId="1" type="noConversion"/>
  </si>
  <si>
    <t>Administrators of estates of United States citizens who were killed when unarmed, civilian airplanes, in which they were flying while on humanitarian mission, were shot down by Cuban Air Force, sued Air Force and Republic of Cuba.</t>
    <phoneticPr fontId="1" type="noConversion"/>
  </si>
  <si>
    <t>District court had jurisdiction over Cuba and its Air Force pursuant to terrorism exception to FSIA; each plaintiff was entitled to compensatory damages in excess of $16 million; and extrajudicial killings warranted imposition of punitive damages against Cuban Air Force in amount of $45.9 million for each killing.</t>
    <phoneticPr fontId="1" type="noConversion"/>
  </si>
  <si>
    <t>Nos. 96–10127–CIV, 96–10128–CIV</t>
    <phoneticPr fontId="1" type="noConversion"/>
  </si>
  <si>
    <t>$187,627,911 in total; "ongoing collection efforts."</t>
    <phoneticPr fontId="1" type="noConversion"/>
  </si>
  <si>
    <t>extrajudicial killing</t>
    <phoneticPr fontId="1" type="noConversion"/>
  </si>
  <si>
    <t>In genocide action against Bosnian-Serb leader, plaintiffs moved to amend complaint and to certify class.</t>
    <phoneticPr fontId="1" type="noConversion"/>
  </si>
  <si>
    <t>Preliminary requirements of class action rule were satisfied; limited fund certification was warranted</t>
    <phoneticPr fontId="1" type="noConversion"/>
  </si>
  <si>
    <t>National Coalition Government of Union of Burma v. Unocal, Inc.</t>
    <phoneticPr fontId="1" type="noConversion"/>
  </si>
  <si>
    <t xml:space="preserve">Burmese victims of alleged human rights abuses in connection with gas pipeline project, Burmese labor organization and claimed Burmese government-in-exile brought action against American oil company which had entered into joint venture with controlling Burmese government to construct the pipeline, claiming violations of law of nations cognizable under Alien Tort Claims Act (ATCA) and asserting various state-law claims. </t>
    <phoneticPr fontId="1" type="noConversion"/>
  </si>
  <si>
    <t>Government-in-exile lacked standing to bring action; labor organization lacked associational standing to bring its tort claims; victims sufficiently alleged that oil company had been willful participant in joint action with controlling Burmese government to subject company to liability under ATCA; act of state doctrine did not bar adjudication of plaintiffs' claims based on alleged acts of torture and forced labor; limitations periods were equitably tolled for victim's claims due to extraordinary circumstances outside his control.</t>
    <phoneticPr fontId="1" type="noConversion"/>
  </si>
  <si>
    <t>No. CV 96–6112 RAP BQRX</t>
    <phoneticPr fontId="1" type="noConversion"/>
  </si>
  <si>
    <t>Eastman Kodak Co. v. Kavlin</t>
    <phoneticPr fontId="1" type="noConversion"/>
  </si>
  <si>
    <t xml:space="preserve">American photographic equipment manufacturer and one of its employees brought action against Bolivian distributor and distributor's officer, alleging that employee was wrongfully imprisoned in Bolivia when manufacturer attempted to terminate distributorship agreement. </t>
    <phoneticPr fontId="1" type="noConversion"/>
  </si>
  <si>
    <t>(1) Corruption in Bolivian justice system precluded dismissal of action on grounds of forum non conveniens; (2) allegations were sufficient to state claim under Bolivian law; and (3) allegations that Bolivian citizen conspired with attorney and judge to detain employee in Bolivian in life-threatening conditions until settlement with his American employer could be extorted was sufficient to meet whatever state action requirements Alien Tort Claims Act (ATCA) contained.</t>
    <phoneticPr fontId="1" type="noConversion"/>
  </si>
  <si>
    <t>Nos. 96–2218–CIV</t>
    <phoneticPr fontId="1" type="noConversion"/>
  </si>
  <si>
    <t>Arbitrary detension</t>
    <phoneticPr fontId="1" type="noConversion"/>
  </si>
  <si>
    <t>Landon K. Clayman:  (305) 347-6806
Lawrence W. Newman: (212) 891-3970</t>
    <phoneticPr fontId="1" type="noConversion"/>
  </si>
  <si>
    <t>Anonymous v. I.N.S.</t>
    <phoneticPr fontId="1" type="noConversion"/>
  </si>
  <si>
    <t>In this case, plaintiffs contend that the defendant Immigration and Naturalization Service (“I.N.S.”) has denied political asylum to Israeli nationals on a discriminatory basis.</t>
    <phoneticPr fontId="1" type="noConversion"/>
  </si>
  <si>
    <t>The complaint is fatally flawed. It is completely lacking in legal merit.</t>
    <phoneticPr fontId="1" type="noConversion"/>
  </si>
  <si>
    <t>Brancaccio v. Reno</t>
    <phoneticPr fontId="1" type="noConversion"/>
  </si>
  <si>
    <t>964 F.Supp. 1 (D.D.C.)</t>
    <phoneticPr fontId="1" type="noConversion"/>
  </si>
  <si>
    <t>Canadian serving sentence in federal prison sought injunctive relief under the Alien Tort Claims Act, requiring transfer to Canada to serve remainder of sentence, pursuant to the Convention on the Transfer of Sentenced Persons.</t>
    <phoneticPr fontId="1" type="noConversion"/>
  </si>
  <si>
    <t xml:space="preserve"> (1) There was no violation of the Convention, and (2) transfer pursuant to the Convention constitutes agency action committed to agency discretion by law and, therefore, is not reviewable under the Administrative Procedure Act.</t>
    <phoneticPr fontId="1" type="noConversion"/>
  </si>
  <si>
    <t>Civil Action No. 96–2707</t>
    <phoneticPr fontId="1" type="noConversion"/>
  </si>
  <si>
    <t>Beanal v. Freeport-McMoRan, Inc.</t>
    <phoneticPr fontId="1" type="noConversion"/>
  </si>
  <si>
    <t>Indonesian citizen brought suit under ATS and TVPA against American corporations who owned subsidiary which operated open pit copper, gold and silver mine in Indonesia, alleging environmental torts, human rights abuses, and cultural genocide.</t>
    <phoneticPr fontId="1" type="noConversion"/>
  </si>
  <si>
    <t>Plaintiff failed to state genocide claim under the Alien Tort Statute; plaintiff failed to allege facts sufficient to establish state action necessary for nongenocide related human rights violations; corporation is not an “individual” who can be held liable under the TVPA; and plaintiff failed to state a claim for environmental violations upon which relief could be granted under the Alien Tort Statute.</t>
    <phoneticPr fontId="1" type="noConversion"/>
  </si>
  <si>
    <t>Civil Action No. 96–1474</t>
    <phoneticPr fontId="1" type="noConversion"/>
  </si>
  <si>
    <t>962 F.Supp. 377 (S.D.N.Y.)</t>
    <phoneticPr fontId="1" type="noConversion"/>
  </si>
  <si>
    <t>Holocaust survivors brought action against Israel and Germany to recover reparation payments allegedly due them pursuant to terms of treaty entered into by the two countries.</t>
    <phoneticPr fontId="1" type="noConversion"/>
  </si>
  <si>
    <t>(1) NO exception of FSIA applies,  and (2) alien tort statute did not provide basis for exercise of jurisdiction over a foreign sovereign.</t>
    <phoneticPr fontId="1" type="noConversion"/>
  </si>
  <si>
    <t>No. 95 Civil 9460 (JFK)</t>
    <phoneticPr fontId="1" type="noConversion"/>
  </si>
  <si>
    <t>Teddy I Moore</t>
    <phoneticPr fontId="1" type="noConversion"/>
  </si>
  <si>
    <t>Burmese citizens brought action against Burmese government and American oil company which entered into joint venture for construction of gas pipeline in Burma.</t>
    <phoneticPr fontId="1" type="noConversion"/>
  </si>
  <si>
    <t>Smith v. Socialist People's Libyan Arab Jamahiriya</t>
    <phoneticPr fontId="1" type="noConversion"/>
  </si>
  <si>
    <t>101 F.3d 239 (2d Cir.)</t>
    <phoneticPr fontId="1" type="noConversion"/>
  </si>
  <si>
    <t>ORG, STA, INC</t>
    <phoneticPr fontId="1" type="noConversion"/>
  </si>
  <si>
    <t>Personal representatives of airliner bombing victims and their estates sued alleged foreign terrorists, foreign government and foreign government-owned airline.</t>
    <phoneticPr fontId="1" type="noConversion"/>
  </si>
  <si>
    <t>Foreign courtry did not waive sovereign immutity. Affirmed MTD.</t>
    <phoneticPr fontId="1" type="noConversion"/>
  </si>
  <si>
    <t>Nos. 1241, 1572 and 1573, Dockets 95–7930, 95–7931 and 95–7942.</t>
    <phoneticPr fontId="1" type="noConversion"/>
  </si>
  <si>
    <t>Alomang v. Freeport-McMoran Inc.</t>
    <phoneticPr fontId="1" type="noConversion"/>
  </si>
  <si>
    <t>1996 WL 601431 (E.D.La.)</t>
    <phoneticPr fontId="1" type="noConversion"/>
  </si>
  <si>
    <t>P's complaint alleges that D has engaged in human rights violations, cultural genocide, and environmental violations through its corporate policies and conduct at the Grasberg Mine, located in Irian Jaya, Indonesia. P sued for state law claims, and D removed. P moved to remand.</t>
    <phoneticPr fontId="1" type="noConversion"/>
  </si>
  <si>
    <t xml:space="preserve">P may avoid federal jurisdiction by exclusive reliance on state law. P's complaint does not implicate federal law questions, thus removal is inappropriate. Motion to remand granted. </t>
    <phoneticPr fontId="1" type="noConversion"/>
  </si>
  <si>
    <t>Civ. A. No. 96-2139</t>
    <phoneticPr fontId="1" type="noConversion"/>
  </si>
  <si>
    <t>MARTIN E. REGAN, JR.: 504-522-7260
JAMES PHILLIP MANASSEH: 225-383-9703</t>
    <phoneticPr fontId="1" type="noConversion"/>
  </si>
  <si>
    <t xml:space="preserve">Mexican national, who was acquitted of murder after being abducted and transported to United States to face prosecution, sued the United States and Drug Enforcement Agency (DEA) agents who abducted him alleging civil rights violations, numerous Federal Tort Claims Act (FTCA) claims, and violation of Torture Victim Protection Act (TVPA). </t>
    <phoneticPr fontId="1" type="noConversion"/>
  </si>
  <si>
    <t>(1) Circumstances of Mexican national's abduction and subsequent criminal prosecution warranted equitable tolling of statute of limitations applicable to FTCA claims; (2) DEA agents were not entitled to qualified immunity for alleged wrongful conduct committed within United States; and (3) application of TVPA to actions taken prior to effective date of statute did not have retroactive effect.</t>
    <phoneticPr fontId="1" type="noConversion"/>
  </si>
  <si>
    <t>In Matter of Extradition of Sandhu</t>
    <phoneticPr fontId="1" type="noConversion"/>
  </si>
  <si>
    <t>1996 WL 469290 (S.D.N.Y.)</t>
    <phoneticPr fontId="1" type="noConversion"/>
  </si>
  <si>
    <t>Granville Gold Trust-Switzerland v. Commissione Del Fallimento/Interchange Bank</t>
    <phoneticPr fontId="1" type="noConversion"/>
  </si>
  <si>
    <t>928 F.Supp. 241 (E.D.N.Y.)</t>
    <phoneticPr fontId="1" type="noConversion"/>
  </si>
  <si>
    <t>Plaintiffs brought suit against Swiss financial institutions for insolvent institution's alleged failure to properly account for trust funds in its possession.</t>
    <phoneticPr fontId="1" type="noConversion"/>
  </si>
  <si>
    <t xml:space="preserve">This is a per curiam deicison on consolidated appeals, without recital of facts. Westlaw has no district court decision. </t>
    <phoneticPr fontId="1" type="noConversion"/>
  </si>
  <si>
    <t>Affirmed lower court's judgment, noting that Taiwan has soverign immunity under FSIA</t>
    <phoneticPr fontId="1" type="noConversion"/>
  </si>
  <si>
    <t>Rein v. Rein</t>
    <phoneticPr fontId="1" type="noConversion"/>
  </si>
  <si>
    <t>1996 WL 273993 (S.D.N.Y.)</t>
    <phoneticPr fontId="1" type="noConversion"/>
  </si>
  <si>
    <t xml:space="preserve">After wife/mother "kidnapped" his daughter, both of which now living in UK, P sued for damages and declarative and injunctive relief to “restore his parental rights and relationship to his only child.” </t>
    <phoneticPr fontId="1" type="noConversion"/>
  </si>
  <si>
    <t xml:space="preserve">Foreign judicial defendants are immue under FSIA; Defendants have no minimum contacts with NY; even if jurisdiction is appropraite, court would dismiss on FNC ground. </t>
    <phoneticPr fontId="1" type="noConversion"/>
  </si>
  <si>
    <t>No. 95 Civ. 4030 (SHS)</t>
    <phoneticPr fontId="1" type="noConversion"/>
  </si>
  <si>
    <t xml:space="preserve">Former Ghanaian trade counsellor brought action against Ghanaian security officer under Alien Tort Claims Act and Torture Victim Protection Act for alleged acts of torture that security officer committed against him. </t>
    <phoneticPr fontId="1" type="noConversion"/>
  </si>
  <si>
    <t>Personal jurisdiction is appropraite; exhaustion of remedies in place where conduct giving rise to claim occurred was not required under TVPA; FSIA did not shield security official from liability under Torture Victim Protection Act for committing alleged acts of torture; and action would not be dismissed on forum non conveniens grounds.</t>
    <phoneticPr fontId="1" type="noConversion"/>
  </si>
  <si>
    <t>Scott A. Kamber</t>
    <phoneticPr fontId="1" type="noConversion"/>
  </si>
  <si>
    <t>Mushikiwabo v. Barayagwiza</t>
    <phoneticPr fontId="1" type="noConversion"/>
  </si>
  <si>
    <t xml:space="preserve">Relatives of massacre victims sued former Rwanda political leader for torture and massacre. </t>
    <phoneticPr fontId="1" type="noConversion"/>
  </si>
  <si>
    <t>No. 94 CIV. 3627 (JSM)</t>
    <phoneticPr fontId="1" type="noConversion"/>
  </si>
  <si>
    <t xml:space="preserve">$103 million in total, for 5 plantiffs. </t>
    <phoneticPr fontId="1" type="noConversion"/>
  </si>
  <si>
    <t>Donald Francis Donovan: (212) 909-6233</t>
    <phoneticPr fontId="1" type="noConversion"/>
  </si>
  <si>
    <t>Tannenbaum v. Rabin</t>
    <phoneticPr fontId="1" type="noConversion"/>
  </si>
  <si>
    <t>1996 WL 75283 (E.D.N.Y.)</t>
    <phoneticPr fontId="1" type="noConversion"/>
  </si>
  <si>
    <t>P alleged that he suffered acts of police brutality while he was praying at the Western Wall in Israel. The defendants are Moshe Shachal, Minister of Police of the State of Israel; “John Doe,” an unidentified Israeli police officer; and the estate of the late Prime Minister of Israel, Yitzhak Rabin</t>
    <phoneticPr fontId="1" type="noConversion"/>
  </si>
  <si>
    <t>No. CV-95-4357</t>
    <phoneticPr fontId="1" type="noConversion"/>
  </si>
  <si>
    <t>Judah Dick: (718) 851-4440</t>
    <phoneticPr fontId="1" type="noConversion"/>
  </si>
  <si>
    <t>Former prisoners in Ethiopia filed lawsuit against official of former Ethopian government charging him with responsibility for their torture and other cruel acts in violation of the Alien Tort Claims Act.</t>
    <phoneticPr fontId="1" type="noConversion"/>
  </si>
  <si>
    <t xml:space="preserve">Affirmed lower court's judgment, holding that politcal question doctrine does not bar ATS claim. </t>
    <phoneticPr fontId="1" type="noConversion"/>
  </si>
  <si>
    <t xml:space="preserve">1.5 million. Actual amount collected is $798. Defendant was later deported for conviction of murder in Ethiopia. </t>
    <phoneticPr fontId="1" type="noConversion"/>
  </si>
  <si>
    <t>Paul L. Hoffman
Michael W. Tyler: (404) 815-6474</t>
    <phoneticPr fontId="1" type="noConversion"/>
  </si>
  <si>
    <t>In re Estate of Marcos</t>
    <phoneticPr fontId="1" type="noConversion"/>
  </si>
  <si>
    <t>910 F.Supp. 1460 (D. Hawaii)</t>
    <phoneticPr fontId="1" type="noConversion"/>
  </si>
  <si>
    <t>11/30/95</t>
    <phoneticPr fontId="1" type="noConversion"/>
  </si>
  <si>
    <t>Former Philippine President and daughter were sued for the torture and wrongful death of a Philippine citizen</t>
    <phoneticPr fontId="1" type="noConversion"/>
  </si>
  <si>
    <t xml:space="preserve">Affirmed the method of calculation of damages (by statistic aggregating) </t>
    <phoneticPr fontId="1" type="noConversion"/>
  </si>
  <si>
    <t>No. MDL 840</t>
    <phoneticPr fontId="1" type="noConversion"/>
  </si>
  <si>
    <t>Over $2 billion</t>
    <phoneticPr fontId="1" type="noConversion"/>
  </si>
  <si>
    <t>U-Series Intern. Services, Ltd. V. U.S.</t>
    <phoneticPr fontId="1" type="noConversion"/>
  </si>
  <si>
    <t>11/07/95</t>
    <phoneticPr fontId="1" type="noConversion"/>
  </si>
  <si>
    <t>Backlund v. Hessen</t>
    <phoneticPr fontId="1" type="noConversion"/>
  </si>
  <si>
    <t>904 F.Supp. 964 (D. Minn.)</t>
    <phoneticPr fontId="1" type="noConversion"/>
  </si>
  <si>
    <t>11/06/95</t>
    <phoneticPr fontId="1" type="noConversion"/>
  </si>
  <si>
    <t>No. 94 Civ. 2733 (MBM)</t>
    <phoneticPr fontId="1" type="noConversion"/>
  </si>
  <si>
    <t>Suit against former Bosnian Serb leader.</t>
    <phoneticPr fontId="1" type="noConversion"/>
  </si>
  <si>
    <t>Nos. 1541, 1544, Dockets 94–9035, 94–9069.</t>
    <phoneticPr fontId="1" type="noConversion"/>
  </si>
  <si>
    <t>Smith v. Olsen</t>
    <phoneticPr fontId="1" type="noConversion"/>
  </si>
  <si>
    <t>Individual defendants weren't properly served under F.R.Civ.P. 4(m); sovereign immunity wasn't waived under FTCA for claims arising from tax collection or federal statutes; damage claim was barred for failure to exhaust administrative remedies; and claims that govt. violated 42 U.S.C. §1983 or Arizona Constitution were meritless.</t>
    <phoneticPr fontId="1" type="noConversion"/>
  </si>
  <si>
    <t>No. CIV 94-1710 PHX-PGR</t>
    <phoneticPr fontId="1" type="noConversion"/>
  </si>
  <si>
    <t>Xuncax v. Gramajo</t>
    <phoneticPr fontId="1" type="noConversion"/>
  </si>
  <si>
    <t>Suits against former Defense Minister of Guatemala Hector Gramajo that charged him with the murder, torture, and false imprisonment of Guatemalans when he was the chief military commander.</t>
    <phoneticPr fontId="1" type="noConversion"/>
  </si>
  <si>
    <t>Default judgment; millions of damages to multiple planitffs</t>
    <phoneticPr fontId="1" type="noConversion"/>
  </si>
  <si>
    <t>$47.5m</t>
    <phoneticPr fontId="1" type="noConversion"/>
  </si>
  <si>
    <t>Hamid v. Price Waterhouse</t>
    <phoneticPr fontId="1" type="noConversion"/>
  </si>
  <si>
    <t>51 F.3d 1411 (9th Cir.)</t>
    <phoneticPr fontId="1" type="noConversion"/>
  </si>
  <si>
    <t>Depositors of failed international bank brought class action against seventy-seven people, firms, and foreign country, alleging inter alia, violations of Rico and Alien Tort Claims Act.</t>
    <phoneticPr fontId="1" type="noConversion"/>
  </si>
  <si>
    <t>(1) Appeal was timely filed; (2) recusal of trial judge was not required; (3) substantive claims of fraud, breach of fiduciary duty, and misappropriation of funds were not breaches of “law of nations” for purposes of Alien Tort statute; and (4) depositors did not have standing to bring RICO claim.</t>
    <phoneticPr fontId="1" type="noConversion"/>
  </si>
  <si>
    <t>Nos. 92–56085, 92–56198 and 92–56199</t>
    <phoneticPr fontId="1" type="noConversion"/>
  </si>
  <si>
    <t xml:space="preserve">Awarded $14 million damages. </t>
    <phoneticPr fontId="1" type="noConversion"/>
  </si>
  <si>
    <t>Civ.A. No. 92-12255-PBS.</t>
    <phoneticPr fontId="1" type="noConversion"/>
  </si>
  <si>
    <t>14 million</t>
    <phoneticPr fontId="1" type="noConversion"/>
  </si>
  <si>
    <t>866 F.Supp. 734 (S.D.N.Y.)</t>
    <phoneticPr fontId="1" type="noConversion"/>
  </si>
  <si>
    <t xml:space="preserve">ATS and TVPA afford no jurisdiction over private individuals; later reversed. </t>
    <phoneticPr fontId="1" type="noConversion"/>
  </si>
  <si>
    <t>Nos. 93 Civ. 0878 (PKL), 93 Civ. 1163 (PKL)</t>
    <phoneticPr fontId="1" type="noConversion"/>
  </si>
  <si>
    <t>No collection since D has no money (See Doe)</t>
    <phoneticPr fontId="1" type="noConversion"/>
  </si>
  <si>
    <t>Paul v. Avril</t>
    <phoneticPr fontId="1" type="noConversion"/>
  </si>
  <si>
    <t>Haitian President Proper Avril was charged with human rights violations.</t>
    <phoneticPr fontId="1" type="noConversion"/>
  </si>
  <si>
    <t xml:space="preserve">Awarded 41 millions of damages for six plaintiffs. </t>
    <phoneticPr fontId="1" type="noConversion"/>
  </si>
  <si>
    <t>No. 91–399–CIV.</t>
    <phoneticPr fontId="1" type="noConversion"/>
  </si>
  <si>
    <t xml:space="preserve">41 million. </t>
    <phoneticPr fontId="1" type="noConversion"/>
  </si>
  <si>
    <t>Never collected, but some defendants may be privately compensated. http://www2.webster.edu/~corbetre/haiti-archive/msg07862.html</t>
    <phoneticPr fontId="1" type="noConversion"/>
  </si>
  <si>
    <t>No. 92–15526</t>
    <phoneticPr fontId="1" type="noConversion"/>
  </si>
  <si>
    <t>1994 WL 142006 (S.D.N.Y.)</t>
    <phoneticPr fontId="1" type="noConversion"/>
  </si>
  <si>
    <t xml:space="preserve">More discovery needed for deciding the ATS issue. </t>
    <phoneticPr fontId="1" type="noConversion"/>
  </si>
  <si>
    <t>No. 93 Civ. 7527 (VLB)</t>
    <phoneticPr fontId="1" type="noConversion"/>
  </si>
  <si>
    <t>Kent v. U.S.</t>
    <phoneticPr fontId="1" type="noConversion"/>
  </si>
  <si>
    <t>1994 WL 68669 (D. Or.)</t>
    <phoneticPr fontId="1" type="noConversion"/>
  </si>
  <si>
    <t>Lafontant v. Aristide</t>
    <phoneticPr fontId="1" type="noConversion"/>
  </si>
  <si>
    <t>HOS (In Exile)</t>
    <phoneticPr fontId="1" type="noConversion"/>
  </si>
  <si>
    <t>Widow of political opponent of exiled president of Haiti brought civil rights action against president arising out of alleged extrajudicial killing of opponent in Haiti</t>
    <phoneticPr fontId="1" type="noConversion"/>
  </si>
  <si>
    <t>(1) there was no waiver of head-of-state immunity; (2) head-of-state immunity and State Department's suggestion of immunity process survived Foreign Sovereign Immunities Act (FSIA); and (3) Torture Victim Protection Act (TVPA) did not negate head-of-state immunity.</t>
    <phoneticPr fontId="1" type="noConversion"/>
  </si>
  <si>
    <t>No. CV 93–4268</t>
    <phoneticPr fontId="1" type="noConversion"/>
  </si>
  <si>
    <t>Xiao v. Reno</t>
    <phoneticPr fontId="1" type="noConversion"/>
  </si>
  <si>
    <t>Alien paroled into United States to testify at heroin conspiracy trial filed complaint against US officials for injunctive relief to prevent government from returning him to foreign country.</t>
    <phoneticPr fontId="1" type="noConversion"/>
  </si>
  <si>
    <t xml:space="preserve">ATS claim denied due to state immunity. But plaintiff won on FTCA claim. </t>
    <phoneticPr fontId="1" type="noConversion"/>
  </si>
  <si>
    <t>No. C–90–0350 WHO</t>
    <phoneticPr fontId="1" type="noConversion"/>
  </si>
  <si>
    <t>Abebe-Jiri v. Negewo</t>
    <phoneticPr fontId="1" type="noConversion"/>
  </si>
  <si>
    <t>Suit against former Ethiopian official for human rights violations during the Red Terror.</t>
    <phoneticPr fontId="1" type="noConversion"/>
  </si>
  <si>
    <t xml:space="preserve">Damages 20K+30K for each plantiff (3).  Affirmed by CoA in 1996. </t>
    <phoneticPr fontId="1" type="noConversion"/>
  </si>
  <si>
    <t>No. 1:90-CV-2010-GET</t>
    <phoneticPr fontId="1" type="noConversion"/>
  </si>
  <si>
    <t>U.S. v. Hendron</t>
    <phoneticPr fontId="1" type="noConversion"/>
  </si>
  <si>
    <t>813 F.Supp. 973 (E.D.N.Y.)</t>
    <phoneticPr fontId="1" type="noConversion"/>
  </si>
  <si>
    <t>Drexel Burnham Lambert Group Inc. v. Committee of Receivers for A.W. Galadari</t>
    <phoneticPr fontId="1" type="noConversion"/>
  </si>
  <si>
    <t>810 F.Supp. 1375 (S.D.N.Y.)</t>
    <phoneticPr fontId="1" type="noConversion"/>
  </si>
  <si>
    <t>In re Estate of Ferdinand E. Marcos Human Rights Litigation</t>
    <phoneticPr fontId="1" type="noConversion"/>
  </si>
  <si>
    <t>Koohi v. U.S.</t>
    <phoneticPr fontId="1" type="noConversion"/>
  </si>
  <si>
    <t xml:space="preserve">Affirmed dismissal FTCA claim. Additional ATS claim is quickly dismissed on state immunity basis. </t>
    <phoneticPr fontId="1" type="noConversion"/>
  </si>
  <si>
    <t>Heirs of some of deceased passengers and crew of civilian aircraft shot down by United States warship sued the United States and defense contractors.</t>
    <phoneticPr fontId="1" type="noConversion"/>
  </si>
  <si>
    <t xml:space="preserve"> (1) suit was justiciable; (2) claim under Federal Tort Claims Act (FTCA) was barred by exception for combatant activities in time of war, even though there was no formal declaration of war in connection with the “tanker war” during Iran-Iraq conflict; (3) similar exception applied under the Public Vessels Act; and (4) action against the defense contractors was preempted by federal law and was precluded where imposition of liability would produce same effect sought to be avoided by the FTCA exception.</t>
    <phoneticPr fontId="1" type="noConversion"/>
  </si>
  <si>
    <t>Telesat De Panama, S.A. v. U.S. Dept. of Defense</t>
    <phoneticPr fontId="1" type="noConversion"/>
  </si>
  <si>
    <t>Court reversed in a decision without published opinion. Court reversed district court's grant of summary judgment on counts relating to the Administrative Procedure Act and the Tucker Act. The court similarly reversed the district court's dismissal of plaintiff's Panama Canal Treat claims.</t>
    <phoneticPr fontId="1" type="noConversion"/>
  </si>
  <si>
    <t>Goldstar (Panama) S.A. v. U.S.</t>
    <phoneticPr fontId="1" type="noConversion"/>
  </si>
  <si>
    <t>Panamanian businesses filed suit against U.S. seeking recovery for property damage stemming from looting and rioting during and after the invasion of Panama.</t>
    <phoneticPr fontId="1" type="noConversion"/>
  </si>
  <si>
    <t>Court affirmed the district court's dismissal of plaintiffs' suit, finding that there was no subject-matter jurisdiction under ATS and that the discretionary function exception barred action under FTCA. Court states that ATS does not waive sovereign immunity.</t>
    <phoneticPr fontId="1" type="noConversion"/>
  </si>
  <si>
    <t>Bagguley v. Matthews</t>
    <phoneticPr fontId="1" type="noConversion"/>
  </si>
  <si>
    <t>Argentine family and U.S. citizen daughter filed suit against Argentina and an Argentine province for the torture of an Argentine cvilian and expropriation of property by military officials.</t>
    <phoneticPr fontId="1" type="noConversion"/>
  </si>
  <si>
    <t>Court held that: (1) expropriation claims were within commercial activity exception of FSIA; (2) expropriation claims of United States citizen plaintiff, but not of Argentine citizen plaintiffs, also fell within international takings exception; (3) prohibition against official torture has attained status of jus cogens; (4) fact that there has been violation of jus cogens does not confer jurisdiction under the FSIA; (5) existing treaty exception did not apply with respect to torture claims; but (6) implied waiver exception was applicable based on allegations that Argentina availed itself of United States courts in its pursuit of plaintiff.</t>
    <phoneticPr fontId="1" type="noConversion"/>
  </si>
  <si>
    <t>In re Bank of Credit and Commerce Intern.l Depositors Litigation</t>
    <phoneticPr fontId="1" type="noConversion"/>
  </si>
  <si>
    <t>Plaintiffs filed suit, representing 1 million depositors of BCCI bank who lost $6 million as a rsult of the financial collapse and regulatory seizure of BCCI</t>
    <phoneticPr fontId="1" type="noConversion"/>
  </si>
  <si>
    <t>Court held that plaintiffs' RICO claims must be dismissed. Furthermore, the court held that palintiffs lack standing. Finally, the court held that it lacked subject matter jurisdiction under principles of international comity and fairness since plaintiffs' losses were proximately caused by foreign conduct.</t>
    <phoneticPr fontId="1" type="noConversion"/>
  </si>
  <si>
    <t>U.S. v. Bush</t>
    <phoneticPr fontId="1" type="noConversion"/>
  </si>
  <si>
    <t>Defendants filed a motion for suppression of evidence and dismissal of indictment in connection with seizure of evidence on a Venezuelan vessel after it collided with a US Navy warship.</t>
    <phoneticPr fontId="1" type="noConversion"/>
  </si>
  <si>
    <t>Court held that the defendants had no standing under international law to challenge the legitimacy of the search of their vessel. Furthermore, the court found the search valid under US law.</t>
    <phoneticPr fontId="1" type="noConversion"/>
  </si>
  <si>
    <t>Denegri v. Republic of Chile</t>
    <phoneticPr fontId="1" type="noConversion"/>
  </si>
  <si>
    <t>Plaintiffs bought suit against the Chile and the Armed Forces of Chile, claiming that the defendants had violated basic international human rights mandates by detaining, setting on fire, and beating two teeenagers at a demonstration.</t>
    <phoneticPr fontId="1" type="noConversion"/>
  </si>
  <si>
    <t>Court granted defendant's motion to dismission for lack of subject matter jurisdiction. Since Congress did not intend for violations of jus cogens to come within the waiver exception of the FSIA, the court found that it lacked subject matter jurisdiction. (Foreign soveregn immunity)</t>
    <phoneticPr fontId="1" type="noConversion"/>
  </si>
  <si>
    <t>IND, OFF</t>
  </si>
  <si>
    <t>OFF</t>
  </si>
  <si>
    <t>ORG</t>
  </si>
  <si>
    <t>STA, IND, AGE</t>
  </si>
  <si>
    <t>AGE, OFF</t>
  </si>
  <si>
    <t>ORG, IND</t>
  </si>
  <si>
    <t>IND, AGE, OFF</t>
  </si>
  <si>
    <t>OFF, IND</t>
  </si>
  <si>
    <t>AGE, IND</t>
  </si>
  <si>
    <t>IND, OFF, AGE, INC</t>
  </si>
  <si>
    <t>OFF, STA</t>
  </si>
  <si>
    <t>OFF, INC, IND</t>
  </si>
  <si>
    <t>INC, OFF, IND</t>
  </si>
  <si>
    <t>STA, ORG</t>
  </si>
  <si>
    <t>INC, IND, OFF</t>
  </si>
  <si>
    <t>OFF, AGE</t>
  </si>
  <si>
    <t>ORG, INC</t>
  </si>
  <si>
    <t>OFF, INC</t>
  </si>
  <si>
    <t>ORG, OFF</t>
  </si>
  <si>
    <t>OFF, STA, AGE</t>
  </si>
  <si>
    <t>STA, OFF</t>
  </si>
  <si>
    <t>INC, STA, ORG</t>
  </si>
  <si>
    <t>OFF, STA, INC</t>
  </si>
  <si>
    <t>STA, OFF,  INC</t>
  </si>
  <si>
    <t>STA, OFF, INC</t>
  </si>
  <si>
    <t>STA, OFF, IND</t>
  </si>
  <si>
    <t xml:space="preserve">Canadian resident, acting pro se, brought action on behalf of himself and his family against individual defendants and United Arab Emirates government, alleging that defendants caused his family to suffer false imprisonment, unlawful seizure of property, mental and physical torture, and other injuries. </t>
  </si>
  <si>
    <t>OFF, IND, STA</t>
  </si>
  <si>
    <t>IND, ORG</t>
  </si>
  <si>
    <t xml:space="preserve">Vietnamese nonprofit group and individual Vietnamese nationals brought product liability action against chemical companies under international and United States law, alleging personal injury and property damage caused by herbicides manufactured by companies and sold to United States for use during Vietnam War. </t>
  </si>
  <si>
    <t>Defendant liable to the class for over $766 million in compensatory damages, and $1.2 billion in exemplary damages</t>
  </si>
  <si>
    <t>http://www.nytimes.com/2006/06/04/magazine/04torturer.html?pagewanted=all&amp;_r=0; according to http://viewfromll2.com/2009/11/11/alien-tort-statute-cases-resulting-in-plaintiff-victories/, plaintiffs were each awarded $200,000 in compensatory damages and $300,000 in punitive damages</t>
  </si>
  <si>
    <t>According to http://viewfromll2.com/2009/11/11/alien-tort-statute-cases-resulting-in-plaintiff-victories/, total compensatory damages were $49,927,911with punitive damages of $137,700,000 with total equaling $187,627,911</t>
  </si>
  <si>
    <t>$3 million awarded in compensatory damages ($2 million for extrajudicial killing, $1 million for crimes against humanity) plus $1 million for punitive damages.</t>
  </si>
  <si>
    <t>Verdict was for $4.3 million and $1 million has been recovered (possibly due to defendant's lottery winnings)</t>
  </si>
  <si>
    <t xml:space="preserve">$10.4 million judgment </t>
  </si>
  <si>
    <t>As yet the judgment does not seem to be enforced</t>
  </si>
  <si>
    <t>Martinex-Baca v. Suarez-Mason</t>
  </si>
  <si>
    <t>1988 U.S. Dist. LEXIS 19470</t>
  </si>
  <si>
    <t>GDJ</t>
  </si>
  <si>
    <t>Victim was subjected to years of arbitrary detention and torture at the hands of defnedant, who was a commander who directed a campaign against people in Argentina</t>
  </si>
  <si>
    <t>Court ordered a hearing on the issues of damages in plaintiff victim's action for human rights violations under international, federal, and California law against defendant army commander after a default judgment was entered against the army commander on the victim's amended complaint.</t>
  </si>
  <si>
    <t>No. C-87-2057 SC</t>
  </si>
  <si>
    <t>Default judgment awarded in the amount of $21 million</t>
  </si>
  <si>
    <t>OL</t>
  </si>
  <si>
    <t>Default decision on the merits and jury determined damage award of $745 million</t>
  </si>
  <si>
    <t>$10m, $5 million in compensatory damages and $5 million in punitive damages</t>
  </si>
  <si>
    <t>Doe I v. Liu Qi</t>
  </si>
  <si>
    <t>349 F.Supp.2d 1258, 1259+, N.D.Cal.</t>
  </si>
  <si>
    <t xml:space="preserve">Magistrate recommended plaintiff's motion for entry of default judgment be granted in part and denied in part, and remainng claims be dismissed </t>
  </si>
  <si>
    <t>Plaintiff supporters of Falun Gong filed suit against defendant local governmental officials of China for torts committed in violation of international and domestic law</t>
  </si>
  <si>
    <t>Declaratory relief granted</t>
  </si>
  <si>
    <t>Reyes v. Grijalba</t>
  </si>
  <si>
    <t xml:space="preserve">Plaintiffs (six torture survivors and families of the disappeared) filed suit against former Honduran military intelligence chief </t>
  </si>
  <si>
    <t>Court granted plaintiffs' motion for entry of default against defendant</t>
  </si>
  <si>
    <t>Default judgment of $47 million in damages awarded</t>
  </si>
  <si>
    <t>Default judgment entered with damges of $4 million in compenatory and $15 million in punitive</t>
  </si>
  <si>
    <t>$300,000 have been recovered so far</t>
  </si>
  <si>
    <t>Lizarbe v. Hurtado</t>
  </si>
  <si>
    <t>2008 U.S. Dist. LEXIS 109517</t>
  </si>
  <si>
    <t>CASE NO. 07-21783-CIV-JORDAN</t>
  </si>
  <si>
    <t>Aguilar v. Imperial Nurseries</t>
  </si>
  <si>
    <t>2008 U.S. Dist. LEXIS 48404</t>
  </si>
  <si>
    <t>Court granted default judgment against defendants</t>
  </si>
  <si>
    <t>CIVIL ACTION NO. 3-07-cv-193 (JCH)</t>
  </si>
  <si>
    <t>On a jury trial for damages the five plaintiffs were awarded $22.4 million</t>
  </si>
  <si>
    <t>Confidential settlement (sources place total at $6 million)</t>
  </si>
  <si>
    <t>Claims were settlmeend for approximately $11 million; http://viewfromll2.com/2009/11/11/alien-tort-statute-cases-resulting-in-plaintiff-victories/</t>
  </si>
  <si>
    <t>Plaintiffs awarded a $20 million settlement and designated to pay back wages for workers (also awarded attorneys' fees of $3,150,000 and expenses totaling $4,687,651.97)</t>
  </si>
  <si>
    <t>2007 U.S. Dist. LEXIS 97566</t>
  </si>
  <si>
    <t>No. C 07-2151 CW</t>
  </si>
  <si>
    <t>Court granted in part and denied in part plaintiff's motion for initial and jurisdictional discovery</t>
  </si>
  <si>
    <t>Undisclosed but plaintiffs' legal fees were covered</t>
  </si>
  <si>
    <t>2008 U.S. Dist. LEXIS 2937</t>
  </si>
  <si>
    <t>Abiola v. Abubakar</t>
  </si>
  <si>
    <t xml:space="preserve">For the reasons stated below, the Court approves the parties' joint stipulation and therefore vacates its decision of June 27, 2006 (docket no. 163). Pursuant to the stipulation, the case is dismissed with prejudice. </t>
  </si>
  <si>
    <t>02 C 6093</t>
  </si>
  <si>
    <t>Mainawal Rahman Building &amp; Construction Co., Ltd. et al v. Dyncorp International, LLC</t>
  </si>
  <si>
    <t>1:08-cv-01064</t>
  </si>
  <si>
    <t>Court dismissed case with prejudice following the stipulated notice fo dismissal submitted by parties</t>
  </si>
  <si>
    <t>Shiguago et al. v. Occidental Petroleum Co</t>
  </si>
  <si>
    <t>Court dismissed case with prejudice following stipulation of the parties</t>
  </si>
  <si>
    <t>2:06-cv-04982</t>
  </si>
  <si>
    <t>Confidential settlement reached</t>
  </si>
  <si>
    <t>Estate of Marani Manook v. Unity Resources Group</t>
  </si>
  <si>
    <t>1:08-cv-00096</t>
  </si>
  <si>
    <t>Type of Claim</t>
  </si>
  <si>
    <t>Default judgment against Defendants Roberto Villanueva and Redelina Fernandez, jointly and severally,in excess of $14 million in the following amounts:
1. $809,517.41 to Plaintiff Jose Auingan;
2. $818,582.04 to Plaintiff Robert Bautista;
3. $755,501.50 to Plaintiff Aries Caluya;
4. $890,234.41 to Plaintiff Irene David;
5. $556,438.29 to Plaintiff Percival De Quiros;
6. $883,857.89 to Plaintiff Denlit Fausto;
*2 7. $774,471.90 to Plaintiff Jeanette Halup;
8. $787,338.91 to Plaintiff Arnold Laxamana;
9. $822,013.63 to Plaintiff Roma Lim;
10. $775,910.54 to Plaintiff Lucille Liwag;
11. $890,854.67 to Plaintiff Roy Magnifico;
12. $777,453.11 to Plaintiff Aris Ordonez;
13. $446,237.70 to Plaintiff Bonifacio Ramos;
14. $1,283,018.09 to Plaintiff Cesar Ramos;
15. $751,991.86 to Plaintiff Rezza Real;
16. $342,208.32 to Plaintiff Ritche Relampagos;
17. $516,766.37 to Plaintiff Ross Ripotola;
18. $663,527.17 to Plaintiff Raul Rueda;
For a total judgment of $13,545,923.81.</t>
  </si>
  <si>
    <t>Total was in excess of $7.6 million. Plaintiff Alexander Aguilar is awarded $679,663.09; Plaintiff Carlos Aguilar is awarded $394,195.17; Plaintiff Leopoldo Santos Catu is awarded $660,000; Plaintiff Santos Chajchaguin is awarded $822,000; Plaintiff Marvin Coto is awarded $827,127.43; Plaintiff Esteban Epinoza is awarded $392,641.40; Plaintiff Walter Hernandez is awarded $824, 796.78; Plaintiff Angel Mendoza is awarded $823,864.52; Plaintiff Hugo Oreno is awarded $679,929.19; Plaintiff Carlos Pinto is awarded $391,553.77; Plaintiff Hector Rodas Lopez is awarded $392,019.90; and Plaintiff Luis Amilcar Rodriguez is awarded $823,234.01</t>
  </si>
  <si>
    <t>Relevant?</t>
  </si>
  <si>
    <t>Type of claims</t>
  </si>
  <si>
    <t>Type of claim</t>
  </si>
  <si>
    <t>SET</t>
  </si>
  <si>
    <t>ATS/TVPA</t>
  </si>
  <si>
    <t>R</t>
  </si>
  <si>
    <t>Survivors of Chilean official filed action against former Chilean military officer, alleging extrajudicial killing, torture, crimes against humanity, and cruel, inhuman or degrading punishment.</t>
  </si>
  <si>
    <t>Plaintiff Donna Holland may recover under a wrongful death action against Iran, the MOIS, and the IRGC. Moreover, James and Chad Holland are also provided with another cause-of-action by Kentucky law—loss of parental consortium—and therefore they may also be compensated for the fifteen and seventeen years of parental love and affection lost when the defendants effectuated their terrorist attack that killed Robert Holland on October 23, 1983.</t>
  </si>
  <si>
    <t xml:space="preserve">ATS claim. Affirming the deciison granting MTD in 2001. </t>
  </si>
  <si>
    <t xml:space="preserve">ATS and TVPA claims. Affirmed in 2008. </t>
  </si>
  <si>
    <t xml:space="preserve"> ATS</t>
  </si>
  <si>
    <t>122 F.3d 1055 (2d Cir.)</t>
  </si>
  <si>
    <t>NV</t>
  </si>
  <si>
    <t>ICF, PAE</t>
  </si>
  <si>
    <t>STA, AGE, IND, OFF</t>
  </si>
  <si>
    <t>OFF, AGE, IND</t>
  </si>
  <si>
    <t>IND, AGE</t>
  </si>
  <si>
    <t>2000 WL 36266045 (S.D.N.Y.)</t>
  </si>
  <si>
    <t>JTP</t>
  </si>
  <si>
    <t>$4.5 billion in Sept. 2000. See 2001 WL 986545</t>
  </si>
  <si>
    <t>Doe v. Karadzic</t>
  </si>
  <si>
    <t>Denied P's motion for attorneys' fee. Mentioned the jury trial in 2000.</t>
  </si>
  <si>
    <t>INC, STA, IND</t>
  </si>
  <si>
    <t>MTD</t>
  </si>
  <si>
    <t>1989 WL 435302</t>
  </si>
  <si>
    <t xml:space="preserve">745 F.2d 1500; </t>
  </si>
  <si>
    <t xml:space="preserve">Court reversed dismissal of plaintiff's complaint, finding that: (1) plaintiff's set of facts gave rise to causees of action stated in complaint; (2) case was justiciable; (3) US plaintiffs had standing; (4) doctrine of equitable discretion might permit district court to grant some form of injunctive relief for stated claims; (5) plaintiffs stated claim for declaratory relief; and (6) act of state doctrine did not bar judicial relief. </t>
  </si>
  <si>
    <t>De Blake v. Republic of Argentina</t>
  </si>
  <si>
    <t>1984 WL 9080</t>
  </si>
  <si>
    <t>U</t>
  </si>
  <si>
    <t>Munusamy v. McClelland Engineers, Inc.</t>
  </si>
  <si>
    <t xml:space="preserve">Court denied defendant's motion to dismiss. 5th Circuit remanded and said choice of law had to be determined first. </t>
  </si>
  <si>
    <t>Claim that breach of commercial contract violated ATS.</t>
  </si>
  <si>
    <t>517 F.Supp. 542 (D.D.C.)</t>
  </si>
  <si>
    <t>Foreign company sued a Michigan bank and its controlling persons of fraud.</t>
  </si>
  <si>
    <t>Tort of fraud is not laws of nations; ATS claim dismissed</t>
  </si>
  <si>
    <t>490 F.Supp. 60 (D.D.C.)</t>
  </si>
  <si>
    <t>Quiros de Rapaport v. Suarez-Mason</t>
  </si>
  <si>
    <t xml:space="preserve">No. C-87-2266-JPV, slip op. (N.D. Cal. Apr. 11, 1989) </t>
  </si>
  <si>
    <t>$60,004,852</t>
  </si>
  <si>
    <t>Murder and torture claims against former Agentine military officer</t>
  </si>
  <si>
    <t>No. C-87-2266-JPV</t>
  </si>
  <si>
    <t>De Arellano v. Weinberger</t>
  </si>
  <si>
    <t>788 F.2d 762</t>
  </si>
  <si>
    <t>917 F.2d 1552</t>
  </si>
  <si>
    <t>707 F.2d 691 (2nd Cir.)</t>
  </si>
  <si>
    <t>Saudi Arabia v. Nelson</t>
  </si>
  <si>
    <t>507 U.S. 349</t>
  </si>
  <si>
    <t>American employee of Saudi hospital brought action against Kingdom of Saudi Arabia, hospital, and hospital's purchasing agent in United States, based on injuries arising from his alleged detention and torture by Saudi Government.</t>
  </si>
  <si>
    <t>Court held that action was not “based upon a commercial activity” within meaning of Foreign Sovereign Immunities Act, precluding exercise of federal jurisdiction over action.</t>
  </si>
  <si>
    <t>No. 91–522</t>
  </si>
  <si>
    <t xml:space="preserve">732 F.Supp. 50; </t>
  </si>
  <si>
    <t>528 F.Supp. 1337 (S.D.N.Y.); 727 F.2d 274</t>
  </si>
  <si>
    <t>Court affirmed the lower court's grant of defendant's motion to dismiss, finding that the service was insuffiicent with respect to all but one defendant and that the lower lacked jurisdiction over action since plaintiff failed to show that defendants committed tort in violation of law of nations</t>
  </si>
  <si>
    <t>Jaffe v. Boyles</t>
  </si>
  <si>
    <t>616 F.Supp. 1371; Jaffe, et al v. Giles, Docket No. 1:84-cv-00379 (W.D.N.Y. Jan 20, 1993),</t>
  </si>
  <si>
    <t xml:space="preserve">Plaintiffs filed one count under ATS. There is little discussion about ATS in decision, only a footnote that mentions how ATS only imposes liability for violation of a treaty or the laws of nations. The appeal decision talks more, and affirmed in 51 F.3d 1411 for MTD (3 years). </t>
  </si>
  <si>
    <t>901 F.Supp. 330 (S.D.Fla.)</t>
  </si>
  <si>
    <t>844 F.Supp. 128 (E.D.N.Y.)</t>
  </si>
  <si>
    <t>837 F.Supp. 1506 (N.D. Cal.); 81 F.3d 808</t>
  </si>
  <si>
    <t>978 F.2d 493 (9th Cir.)</t>
  </si>
  <si>
    <t>886 F.Supp. 162  (D. Mass)</t>
  </si>
  <si>
    <t>In re Estate of Ferdinand Marcos, Human Rights Litigation</t>
  </si>
  <si>
    <t xml:space="preserve">Collected 1% (22 million) of total damages. http://www.villagevoice.com/2013-08-21/news/ferdinand-marcos-cash/2/. Also see http://star.worldbank.org/corruption-cases/node/18501. </t>
  </si>
  <si>
    <t>25 F.3d 1467 (9th Cir.); 103 F.3d 767 (9th Cir. 1996)</t>
  </si>
  <si>
    <t>Never collected, but some defendants may be privately compensated. http://www2.webster.edu/~corbetre/haiti-archive/msg07862.html</t>
  </si>
  <si>
    <t>1994 WL 827111 (D. Mass)</t>
  </si>
  <si>
    <t>76 A.F.T.R.2d 95-6478 (D. Ariz.)</t>
  </si>
  <si>
    <t>Jane Doe I v. Karadzic</t>
  </si>
  <si>
    <t>496 F.Supp.2d 1, 2+, D.D.C.</t>
  </si>
  <si>
    <t>70 F.3d 232 (2d Cir.)</t>
  </si>
  <si>
    <t>PS/N</t>
  </si>
  <si>
    <t>PS/Y</t>
  </si>
  <si>
    <t>No. 96-35971</t>
  </si>
  <si>
    <t>Oct. 13, 1998 Filed Supreme Court order, certiorari denied on 10/5/98. Supreme Court No. 97-1889 [96-35971]</t>
  </si>
  <si>
    <t>Ahmed v. Goldberg</t>
  </si>
  <si>
    <t xml:space="preserve">Suit against defendants' alleged failure to provide asylum and torture protection procedures in the Commonwealth of the Northern Mariana Islands and the alleged prolonged and arbitrary detention of plaintiff Ahmed. </t>
  </si>
  <si>
    <t>Law Offices of Rexford C. Kosack</t>
  </si>
  <si>
    <t>P.O. Box 500410</t>
  </si>
  <si>
    <t xml:space="preserve">Saipan, MP 96950 </t>
  </si>
  <si>
    <t>(670) 322-8800</t>
  </si>
  <si>
    <t>Rexford C. Kosack (670) 322-8800; Bruce L. Jorgensen
Koror, Palau 96940 
(680) 488-4594</t>
  </si>
  <si>
    <t>2001 WL 986545, *1+, S.D.N.Y.</t>
  </si>
  <si>
    <t>198 F.Supp.2d 1322, 1322+, N.D.Ga.</t>
  </si>
  <si>
    <t>PS</t>
  </si>
  <si>
    <t>291 F.Supp.2d 1360, 1360+, S.D.Fla.</t>
  </si>
  <si>
    <t>2002 WL 1835608, *1+, S.D.N.Y.</t>
  </si>
  <si>
    <t>1:08cv827 (GBL)</t>
  </si>
  <si>
    <t>Case was closed but there was a settlement conference (although documents are sealed)</t>
  </si>
  <si>
    <t>Court of appeals affirmed summary judgment dismissal of case</t>
  </si>
  <si>
    <t>CIV. A. No. 88–2610 (RCL)</t>
  </si>
  <si>
    <t>Civil No. 84-2242</t>
  </si>
  <si>
    <t>No. 78 Civ. 2451 (MEL)</t>
  </si>
  <si>
    <t>Civ. A. No. 78-1477</t>
  </si>
  <si>
    <t>No. CV 80-768-AWT</t>
  </si>
  <si>
    <t>Civ. A. No. 79-1553.</t>
  </si>
  <si>
    <t>No longer active</t>
  </si>
  <si>
    <t>Currently stayed</t>
  </si>
  <si>
    <t>Writ of cert denied</t>
  </si>
  <si>
    <t>Cased closed for statistical purposes and no longer active</t>
  </si>
  <si>
    <t>Ortiz v. Gramajo</t>
  </si>
  <si>
    <t>Granted $5 million in damages, $4 million in compensatory damages and $1 million in punitive damages</t>
  </si>
  <si>
    <t>Civ. A. Nos. 91–11564–DPW, 91–11612–DPW</t>
  </si>
  <si>
    <t>91-1162</t>
  </si>
  <si>
    <t>Suit filed oh behalf of Guatemalans, all Kanjobal Indians who were brutalized themselves, lost loved ones, and lived in highland villages demolished by Gramajo's soldiers. Defendant was charged with the murder, torture, and false imprisonment of Guatemalans when he was the chief military commander of seven western provinces of Guatemala in 1982.</t>
  </si>
  <si>
    <t>282 F.Supp.2d 875, 878, N.D.Ill.</t>
  </si>
  <si>
    <t>See 2007 decision on Section 1982 claims</t>
  </si>
  <si>
    <t>298 F.Supp.2d 1124, 1125+, D.Colo.</t>
  </si>
  <si>
    <t>Maugein v. Newmont Mining Corp.</t>
  </si>
  <si>
    <t>Case was appealed to 7th Circuit: In this case the Executive Branch has recognized President Jiang's immunity from the appellants' suit. We are required to defer to the decision of the Executive Branch. The Executive Branch has also determined that service of process by the appellants on President Jiang in order to reach an intended co-defendant in the same suit could frustrate this Nation's diplomatic objectives. It is appropriate to defer to that decision as well. Because we do so, service on Office 6/10 could not be effectuated through President Jiang. We need not reach, therefore, the question of whether President Jiang was, at the time of service, an officer or agent of Office 6/10 or whether the district court had personal jurisdiction over Office 6/10.We conclude by stating that we are not unsympathetic to the appellants' claims. For the reasons stated above, however, we cannot permit this suit to go forward. The Executive Branch has stated it is working to persuade the government of China to put an end to the human rights violations it has inflicted on its people for more than half a century. Success depends on diplomacy, not United States courts.
Ye v. Zemin, 383 F.3d 620, 630 (7th Cir. 2004). ONLY AFFIRMED ON SI GROUNDS!!!</t>
  </si>
  <si>
    <t>67 Fed.Appx. 618, 618+, D.C.Cir.</t>
  </si>
  <si>
    <t>2003 WL 24108182, *1, D.D.C.</t>
  </si>
  <si>
    <t>No. Civ.A.01-0005 RMC</t>
  </si>
  <si>
    <t>256 F.Supp.2d 1098, 1103, C.D.Cal.</t>
  </si>
  <si>
    <t xml:space="preserve">Case appealed and appeal dismissed on Jul. 15, 2003. </t>
  </si>
  <si>
    <t>256 F.Supp.2d 1250, 1250+, N.D.Ala.</t>
  </si>
  <si>
    <t xml:space="preserve">Partial summary J granted for Ds on 3/5/07 finding that claims for torture did not state a cause of action because they were not in the custody of an officer and that state law could not be applied extraterritorially.  Allowed issues of extrajudicial killing to proceed under the ATS and Colombian law. Jury trial on 7/26/07. Jury found for Ds. See http://en.wikipedia.org/wiki/Estate_of_Rodriquez_v._Drummond_Co. COA partially affirmed w/r/t certain plaintiffs on 2/26/09. Case has an incredibly lengthy procedural history. Finally gets dismissed in 2012 and dismissal affirmed in 2014 on Kiobel grounds. </t>
  </si>
  <si>
    <t>257 F.Supp.2d 115, 116+, D.D.C.</t>
  </si>
  <si>
    <t>231 F.Supp.2d 1202, 1203+, S.D.Fla.</t>
  </si>
  <si>
    <t>Rosner v. U.S.</t>
  </si>
  <si>
    <t>No. 01–1859–CIV–SEITZ</t>
  </si>
  <si>
    <t xml:space="preserve">Denied motion for reconsideration at D Ct. on Nov. 26, 2002. 2002 WL 31954453.  There was a settlement as shown by Rosner v. United States, 517 Fed. Appx. 762 (11th Cir. 2013). Settled for $21 million in 2005. </t>
  </si>
  <si>
    <t>2002 WL 32075771, *2+, E.D.Tex.</t>
  </si>
  <si>
    <t>2002 WL 1964806, *1+, S.D.N.Y.</t>
  </si>
  <si>
    <t>No. 01 Civ. 7224(DLC).</t>
  </si>
  <si>
    <t>Ahmed v. Hoque</t>
  </si>
  <si>
    <t>226 F.Supp.2d 377, 377+, E.D.N.Y.</t>
  </si>
  <si>
    <t>Manliguez v. Joseph</t>
  </si>
  <si>
    <t>No. 01–CV–7574 (NGG)</t>
  </si>
  <si>
    <t>Aug. 26, 2003  46  Letter/Status Report dated 8/6/2003 from Michael Gordon, Esq. to MJ Gold advising that the parties executed a confidential settlement agreement and related documents on or about 5/14/2003. (Lee, Tiffeny) (Entered: 08/26/2003)</t>
  </si>
  <si>
    <t>No. 00 CIV. 6446(WHP)</t>
  </si>
  <si>
    <t>215 F.Supp.2d 55, 56+, D.D.C.</t>
  </si>
  <si>
    <t>Student participants in 1989 Tiananmen Square protests in Beijing brought action against official of People's Republic of China under the Alien Tort Claims Act and the Torture Victim Protection Act. The United States District Court for the Southern District of New York, 2002 WL 1835608, issued an order granting plaintiffs' ex parte application to effect service by alternate means and directing State Department employee to whom the summons and complaint was delivered to deliver the documents to Chinese defendant during defendant's stay in New York, and government moved to vacate. The District Court, Pauley, J., held that: (1) order was barred by sovereign immunity, and (2) express waiver of the Government's sovereign immunity in Administrative Procedure Act (APA) was not applicable. 286 F.Supp.2d 255 (Sept. 30, 2003). Dec. 16, 2003  44  NOTICE of Voluntary Dismissal pursuant to Rule 41(a) of the F.R.C.P. without prejudice. (Signed by Judge William H. Pauley on 12/5/03) Copies Faxed By Chambers.(kw, ) (Entered: 12/22/2003)Zhou v. Peng, 286 F. Supp. 2d 255 (S.D.N.Y. 2003)</t>
  </si>
  <si>
    <t>500 F.Supp. 565 (C.D.Cal.)</t>
  </si>
  <si>
    <t>539 F.Supp. 209 (N.D.Ill.)</t>
  </si>
  <si>
    <t>564 F.Supp. 23 (S.D.N.Y.)</t>
  </si>
  <si>
    <t>570 F.Supp. 613</t>
  </si>
  <si>
    <t>724 F.2d 143</t>
  </si>
  <si>
    <t xml:space="preserve">Court held that: (1) materials submitted were sufficient to establish existence of tort of causing disappearance to support cause of action under ATS; (2) evidence of intenrational proscription of cruel, inhuman or degrading treatment was insufficient to support maintenance of tort claims under ATS. </t>
  </si>
  <si>
    <t>694 F.Supp. 707; (see civ. No. in paper)</t>
  </si>
  <si>
    <t>109 S.Ct. 683 (get U.S. numeration)</t>
  </si>
  <si>
    <t>722 F.Supp. 343;  954 F.2d 1061, 1064 (5th Cir. 1992)</t>
  </si>
  <si>
    <t>Y/R</t>
  </si>
  <si>
    <t xml:space="preserve">Granted default judgment against defendant. Consilidated with other Gramajo proceeding. </t>
  </si>
  <si>
    <t>D stated he would not pay (unclear if court was able to attach assets); defendant barred from future entry into U.S.  http://ccrjustice.org/ourcases/past-cases/xuncax-v.-gramajo-and-ortiz-v.-gramajo</t>
  </si>
  <si>
    <t>866 F.Supp. 734 (S.D.N.Y.)</t>
  </si>
  <si>
    <t>304 F.Supp.2d 1027, 1030+, N.D.Ill.</t>
  </si>
  <si>
    <t>Doe v. Islamic Salvation Front</t>
  </si>
  <si>
    <t>286 F.Supp.2d 255, 257+, S.D.N.Y.</t>
  </si>
  <si>
    <t>NOTICE OF VOLUNTARY DISMISSAL PURSUANT TO RULE 41(A) OF THE F.R.C.P. WITHOUT PREJUDICE. (SIGNED BY JUDGE WILLIAM H. PAULEY ON 12/5/03) COPIES FAXED BY CHAMBERS.(KW, ) (ENTERED: 12/22/2003). PRIOR TO THIS: MEMORANDUM AND ORDER; GRANTING [28-1] MOTION FOR AN ORDER, PURS. TO THE COURT'S INHERENT POWER TO AFFORD RELIEF FROM INTERLOCUTORY ORDERS, VACATING THE COURT'S PRIOR DATED 8/30/00 AND 8/8/02. ACCORDINGLY, SERVICE OF PROCESS ON DEFTS LI PENG HAS NOT BEEN EFFECTED. ( SIGNED BY JUDGE WILLIAM H. PAULEY III ); COPIES MAILED BY CHAMBER (SAC) (ENTERED: 10/01/2003)</t>
  </si>
  <si>
    <t>281 F.Supp.2d 105, 191, D.D.C.</t>
  </si>
  <si>
    <t>274 F.Supp.2d 86, 87+, D.D.C.</t>
  </si>
  <si>
    <t>Published reports put the settlement amount at between $650,000 and $1 million. See Laolu Akande, Why Abubakar’s US Suit Ended, By Plaintiffs, at http://www.guardiannewsngr.com/news/article04/indexn3_html?pdate=200108&amp;ptitle=Why+Abubakar's+US+Suit+Ended,+By+Plaintiffs+&amp;cpdate=200108</t>
  </si>
  <si>
    <t>http://www.cja.org/article.php?id=341</t>
  </si>
  <si>
    <t>221 F.Supp.2d 1116, 1116+, C.D.Cal.</t>
  </si>
  <si>
    <t xml:space="preserve">Cannot find info on collection. May ask lawyer. AS OF 1998, NO MONEY HAD BEEN COLLECTED. SEE DOCKET EMAILED TO ME. </t>
  </si>
  <si>
    <t>Nos. Civ.A. 00–0005</t>
  </si>
  <si>
    <t>2001 WL 1842390, *1+, D.N.Mar.I.</t>
  </si>
  <si>
    <t>159 F.Supp.2d 299, 300+, E.D.La.</t>
  </si>
  <si>
    <t>131 F.Supp.2d 1024, 1025+, C.D.Ill.</t>
  </si>
  <si>
    <t>239 F.3d 440 (2nd Cir.)</t>
  </si>
  <si>
    <t>81 F.Supp.2d 1372 (S.D.Ga.)</t>
  </si>
  <si>
    <t>67 F.Supp.2d 424 (D.N.J.)</t>
  </si>
  <si>
    <t>178 F.3d 741 (5th Cir.)</t>
  </si>
  <si>
    <t>Following affirmance of murder conviction and sentence of death and denial of habeas corpus relief petitioner brought suit under § 1983 and Alien Tort Claims Act, seeking to obtain stay of his execution because of his alleged tort claim against Texas officials for violating international human rights treaties--Vienna Convention</t>
  </si>
  <si>
    <t>99 F.Supp.2d 774 (S.D.Tex.)</t>
  </si>
  <si>
    <t>47 F.Supp.2d 1105 (C.D.Cal.)</t>
  </si>
  <si>
    <t>Later dismissed by COA for failure to "perfect" the appeal. 06/05/2000</t>
  </si>
  <si>
    <t>1998 WL 293990 (S.D.N.Y.)</t>
  </si>
  <si>
    <t>141 F.3d 1373 (9th Cir.)</t>
  </si>
  <si>
    <t>995 F.Supp. 14 (D.D.C.)</t>
  </si>
  <si>
    <t>1998 WL 63407 (S.D.N.Y.)</t>
  </si>
  <si>
    <t>993 F.Supp. 3 (D.D.C.)</t>
  </si>
  <si>
    <t>176 F.R.D. 329 (C.D.Cal.)</t>
  </si>
  <si>
    <t>921 F.Supp. 1189 (S.D.N.Y.)</t>
  </si>
  <si>
    <t>1996 WL 164496 (S.D.N.Y.)</t>
  </si>
  <si>
    <t>72 F.3d 844 (11th Cir.)</t>
  </si>
  <si>
    <t>No. 93–9133</t>
  </si>
  <si>
    <t>Abebe-Jira v. Negewo</t>
  </si>
  <si>
    <t>86 F.3d 1146 (1st Cir.)</t>
  </si>
  <si>
    <t>Nos. 95-1526, 95-1573, 95-1629</t>
  </si>
  <si>
    <t>Chance v. Taiwan</t>
  </si>
  <si>
    <t>124 F.Supp.2d 97 (D.D.C.)</t>
  </si>
  <si>
    <t>Plaintiff received at least $2.3m from U.S. government under Victims of Trafficking and Violence Protection Act. http://legalift.wordpress.com/2009/04/29/iran-v-elahi/. he murder of Cyrus Elahi constitutes an extrajudicial killing. The state sponsored terrorism exception to immunity expressly adopts the definition of extrajudicial killing set forth in the Torture Victim Protection Act of 1991, Pub.L. No. 102–256, § 3(a), 106 Stat. 73 (1992) (codified at 28 U.S.C. § 1350 note). 28 U.S.C. § 1605(e)(1). That Act defines an extrajudicial killing as:a deliberated killing not authorized by a previous judgment pronounced by a regularly constituted court affording all judicial guarantees which are recognized as indispensable by civilized peoples. Such term, however, does not include any such killing that, under international law, is lawfully carried out under the authority of a foreign nation.Pub.L. No. 102–256, § 3(a). The murder of Cyrus Elahi fits within the definition of extrajudicial killing. First, the uncontroverted evidence introduced at trial demonstrated that the assassination of Cyrus Elahi was a deliberate act. Second, Cyrus Elahi was not afforded the judicial process contemplated by the statute. Third, as this Court stated over twenty years ago, assassination is “clearly contrary to the precepts of humanity as recognized in both national and international law.” De Letelier, 488 F.Supp. at 673. See also Xuncax v. Gramajo, 886 F.Supp. 162, 185 (D.Mass.1995) (“[E]very instrument and agreement that has attempted to define the scope of human rights has ‘recognized a right to life coupled with a right to due process to protect that right.’ ”) (citation omitted); Forti v. Suarez–Mason, 672 F.Supp. 1531, 1542 (N.D.Cal.1987) (“The proscription of summary execution or murder by the state appears to be universal, is readily definable, and is of course obligatory.”); Restatement (Third) of Foreign Relations Law of the United States § 702(c) (1986) (“A state violates international law if, as a matter of state policy, it practices, encourages, or condones ... the murder or causing the disappearance of individuals.”).
Elahi v. Islamic Republic of Iran, 124 F. Supp. 2d 97, 107 (D.D.C. 2000)</t>
  </si>
  <si>
    <t>238 F.Supp.2d 1, 1+, D.D.C.</t>
  </si>
  <si>
    <t>172 F.Supp.2d 128, 134, D.D.C.</t>
  </si>
  <si>
    <t>281 F.Supp.2d 87, 97, D.D.C.</t>
  </si>
  <si>
    <t>379 F.3d 1227, 1232, 11th Cir.(Fla.)</t>
  </si>
  <si>
    <t>2004 WL 5353873, *4+, D.D.C.</t>
  </si>
  <si>
    <t>Dodge v. Islamic Republic of Iran</t>
  </si>
  <si>
    <t>335 F.Supp.2d 469, 469+, S.D.N.Y.</t>
  </si>
  <si>
    <t>Weiss v. American Jewish Committee</t>
  </si>
  <si>
    <t>Tachiona v. U.S.</t>
  </si>
  <si>
    <t>386 F.3d 205, 206+, 2nd Cir.(N.Y.)</t>
  </si>
  <si>
    <t xml:space="preserve">Affirmed judgment dismissal of diplomats and also held that that the political party had been improperly served. (So… affirming and reversing D Ct. decision) </t>
  </si>
  <si>
    <t>342 F.Supp.2d 132, 133+, E.D.N.Y.</t>
  </si>
  <si>
    <t>Apparently there was a parallel action brought in Florida: LETTER FROM JAMES B. WEIDNER TO HON. I. LEO GLASSER REGARDING UBS' MOTION TO ENJOIN PROSECUTION OF THE FLORIDA ACTION AND REQUIRE THAT IT BE REFILED IN THIS DISTRICT. (ATTACHMENTS: # 1 PROPOSED ORDER)(CARROLL, THOMAS) (ENTERED: 09/20/2004) -- court denied this in Nov. SD FLA: Ps brought a contract claim Acting under an alleged contractual right to bring claims on behalf of Farben, Makro seeks the return of assets which, it asserts, always belonged to Farben.  SUIT DISMISSED IN 2008 BY 11TH CIRCUIT.
Makro Capital of Am., Inc. v. UBS AG, 372 F. Supp. 2d 623, 627 (S.D. Fla. 2005)</t>
  </si>
  <si>
    <t>343 F.Supp.2d 338, 339+, D.N.J.</t>
  </si>
  <si>
    <t>348 F.Supp.2d 1112, 1113+, E.D.Cal.</t>
  </si>
  <si>
    <t>Doe v. Saravia</t>
  </si>
  <si>
    <t xml:space="preserve">Certain plaintiff were granted declaratory relief. Case also strengthens the doctrine of command responsibility. </t>
  </si>
  <si>
    <t>370 F.Supp.2d 1, 2+, D.D.C.</t>
  </si>
  <si>
    <t xml:space="preserve">DC Cir. upholds the case in 445 F.3d 427 in 2006. The case discussed the political question doctrine. </t>
  </si>
  <si>
    <t>PJ (improper service)</t>
  </si>
  <si>
    <t xml:space="preserve">The Court of Appeals held that dismissal of action for failure to timely file jurisdictional status report was abuse of discretion. District court on remand held service was improper. </t>
  </si>
  <si>
    <t>402 F.3d 1148, 1149+, 11th Cir.(Fla.)</t>
  </si>
  <si>
    <t>18 F.Supp.2d 62 (D.D.C.)</t>
  </si>
  <si>
    <t>175 F.Supp.2d 423, 433+, E.D.N.Y.</t>
  </si>
  <si>
    <t xml:space="preserve">The case was vacated by COA, whose decision was then vacated by SCOTUS. On Nov. 9 2004, the COA finally affirmed the District Court's decision. </t>
  </si>
  <si>
    <t>Settled by treaty between US &amp; France for value estimated at $300 million. http://www.carlinlawoffices.com/cases.html</t>
  </si>
  <si>
    <t>Beanal v. Freeport-McMoran, Inc.</t>
  </si>
  <si>
    <t>70 F.Supp.2d 1073 (C.D.Cal.)</t>
  </si>
  <si>
    <t>978 F.Supp. 1078 (S.D.Fla.)</t>
  </si>
  <si>
    <t xml:space="preserve">The case was settled in 2000; amount unknown. </t>
  </si>
  <si>
    <t>93 CIV. 3566 (AGS)</t>
  </si>
  <si>
    <t>Cabiri v. Assasie-Gyimah</t>
  </si>
  <si>
    <t>164 F.Supp.2d 1160, 1160+, N.D.Cal.;
Deutsch v. Turner Corp., 324 F.3d 692 (9th Cir. 2003)</t>
  </si>
  <si>
    <t xml:space="preserve">Chinese and Korean nationals sued Japanese corporations, seeking compensation for forced labor required of them during World War II. </t>
  </si>
  <si>
    <t>California statute allowing for suit was unconstitutional encroachment upon federal government's exclusive power over foreign affairs; and statute of limitations had run on claims under Alien Tort Claims Act (ATCA).  Circuit Judge, held that: (1) California statute providing that slave laborers could bring action to recover compensation explicitly created a private cause of action; (2) statute was unconstitutional under foreign affairs doctrine; and (3) other asserted tort claims were time-barred.</t>
  </si>
  <si>
    <t>Waiver provision in peace treaty barred claims of Filipino forced laborers regardless of financial motives of Japanese companies. See below. Case dismissed by 9th Circuit in 2003)</t>
  </si>
  <si>
    <t>Mousa v. Islamic Republic of Iran</t>
  </si>
  <si>
    <t>need to get courier service to find out why U.S. governement moved to quash</t>
  </si>
  <si>
    <t>281 F.3d 1004, 1005+, 9th Cir.(Cal.)</t>
  </si>
  <si>
    <t>No. 00–55051</t>
  </si>
  <si>
    <t>Papa v. U.S.</t>
  </si>
  <si>
    <t xml:space="preserve">Widow and children of alien, who been had killed by another detainee while he was being held in detention by Immigration and Naturalization Service (INS), brought suit against federal government, and INS, asserting Bivens claims, as well as claims under FTCA, ATS and FOIA. </t>
  </si>
  <si>
    <t>Settled on April 5, 2005 for $150,000. See Papa, et al v. USA, et al, Docket No. 3:02-cv-01795 (S.D. Cal. Sept 09, 2002).</t>
  </si>
  <si>
    <t>259 F.Supp.2d 342, 343+, D.N.J.</t>
  </si>
  <si>
    <t>Case closed in 1990</t>
  </si>
  <si>
    <t>2007 WL 3458987, *1, S.D.Fla.</t>
  </si>
  <si>
    <t>PAE; LON</t>
  </si>
  <si>
    <t xml:space="preserve">Joint stipulatifor a dismissal was filed in Nov. 2007. </t>
  </si>
  <si>
    <t>Wang Xiaoning v. Yahoo!</t>
  </si>
  <si>
    <t>2007 WL 3231734, *1+, N.D.Fla.</t>
  </si>
  <si>
    <t>ATS &amp; TVPA claim; finally dismissed on FNC ground; 578 F.3d 1283 (2009). Plaintiffs effort to reinstate also failed. 741 F.3d 1349 (2014)</t>
  </si>
  <si>
    <t>2007 WL 2964817, *1+, S.D.Tex.</t>
  </si>
  <si>
    <t>514 F.Supp.2d 592, 592+, S.D.N.Y.</t>
  </si>
  <si>
    <t>Appeal dismissed on 8/6/08</t>
  </si>
  <si>
    <t>504 F.3d 254, 256+, 2nd Cir.(N.Y.)</t>
  </si>
  <si>
    <t>http://hrp.law.harvard.edu/faculty/susan-farbstein/</t>
  </si>
  <si>
    <t>2007 WL 2349341, *1+, N.D.Cal.</t>
  </si>
  <si>
    <t>2007 WL 2298360, *1+, S.D.N.Y.</t>
  </si>
  <si>
    <t>244 F.R.D. 20, 21+, D.D.C.</t>
  </si>
  <si>
    <t>632 F.Supp.2d 1130, 1131+, S.D.Fla.</t>
  </si>
  <si>
    <t>2007 WL 8025825, *9, S.D.Fla.</t>
  </si>
  <si>
    <t>492 F.Supp.2d 988, 990+, S.D.Ind.</t>
  </si>
  <si>
    <t>PMTD/P</t>
  </si>
  <si>
    <t>517 F.Supp.2d 221, 221+, D.D.C.</t>
  </si>
  <si>
    <t>486 F.Supp.2d 297, 301, S.D.N.Y.</t>
  </si>
  <si>
    <t>Hereros ex rel. Riruako v. Deutsche Afrika-Linien Gmblt &amp; Co.</t>
  </si>
  <si>
    <t>2006 WL 182078, *2+, D.N.J.</t>
  </si>
  <si>
    <t>232 Fed.Appx. 90, 93+, 3rd Cir.(N.J.)</t>
  </si>
  <si>
    <t>513 F.Supp.2d 264, 266+, E.D.Pa.</t>
  </si>
  <si>
    <t>2007 WL 963161, *2, M.D.Ga.</t>
  </si>
  <si>
    <t>480 F.3d 822, 822+, 7th Cir.(Ill.)</t>
  </si>
  <si>
    <t>1 federal court had subject matter jurisdiction over lawsuit under general federal question statute;2 provision of Vienna Convention, that instructed authorities of receiving state to notify arrested foreign national of “his rights” under the Convention “without delay,” was self-executing;3 provision of Vienna Convention, that instructed authorities of receiving state to notify arrested foreign national of “his rights” under Convention “without delay,” conferred individually enforceable private rights upon aliens from countries that were parties to Convention who were in United States; and4 alien could assert civil rights claim against county law enforcement officials.
Jogi v. Voges, 480 F.3d 822 (7th Cir. 2007)</t>
  </si>
  <si>
    <t>PARTIES REPORTED THE CASE HAS SETTLED. 1/09/2008</t>
  </si>
  <si>
    <t>479 F.3d 296, 296+, 4th Cir.(Va.)</t>
  </si>
  <si>
    <t>In view of these considerations, we recognize the gravity of our conclusion that El–Masri must be denied a judicial forum for his Complaint, and reiterate our past observations that dismissal on state secrets grounds is appropriate only in a narrow category of disputes. Holdings: The Court of Appeals, King, Circuit Judge, held that:1 state secrets privilege applied to discovery sought by plaintiff, and2 dismissal was required as plaintiff's claims and Government's defenses could not be fairly litigated without disclosure of state secrets.
El-Masri v. United States, 479 F.3d 296 (4th Cir. 2007)</t>
  </si>
  <si>
    <t>El-Masri v. U.S.</t>
  </si>
  <si>
    <t>477 F.3d 767, 767+, 6th Cir.(Ohio)</t>
  </si>
  <si>
    <t>474 F.Supp.2d 19, 20+, D.D.C.</t>
  </si>
  <si>
    <t>Only the victim himself has standing to sue under TVPA.  Second, claims under the TVPA on behalf of the victims appear to have been covered by the 2002 settlement of the New York action. See Rein v. Socialist People's Libyan Arab Jamahiriya, 995 F.Supp. 325, 331 (E.D.N.Y.1998) (noting that plaintiffs asserted claims under TVPA against Al-Megrahi in New York action which was later settled). Thus, the court dismisses any claim against al-Megrahi under the TVPA.14
Hurst v. Socialist People's Libyan Arab Jamahiriya, 474 F. Supp. 2d 19, 30 (D.D.C. 2007)</t>
  </si>
  <si>
    <t>471 F.Supp.2d 257, 258+, E.D.N.Y.</t>
  </si>
  <si>
    <t>Nos. 04–CV–5564(NG)(VVP), 05–CV–0388(NG)(VVP)</t>
  </si>
  <si>
    <t>Denied MTD then, holding 2 allegations were sufficient to state claims for violations of ATA provisions prohibiting providing material support or resources to terrorists and financing terrorism;3 allegations were sufficient to state claims for genocide and crimes against humanity; and4 allegations were sufficient to state claims under ATS as violations of international law.
Almog v. Arab Bank, PLC, 471 F. Supp. 2d 257 (E.D.N.Y. 2007). In 2013 held "Order granting defendant's motion to dismiss plaintiffs' ATS claims. The law of this Circuit is that plaintiffs cannot bring claims against corporations under the ATS. See Kiobel v. Royal Dutch Petroleum Co., 621 F.3d 111 (2d Cir. 2010), aff'd, Kiobel v. Royal Dutch Petroleum Co., 133 S.Ct. 1659 (2013). A decision by a panel of the Second Circuit "is binding unless and until it is overruled by the Court en banc or by the Supreme Court." Baraket v. Holder, 632 F.3d 56, 59 (2d Cir. 2011). Because the Supreme Court affirmed Kiobel I on other grounds, the Second Circuit's holding on corporate liability under the ATS remains intact. Nothing in the Supreme Court's affirmance undercuts the authority of the Second Circuit's decision. Plaintiffs' request to reinstate their federal common law claims or, in the alternative, assert non-federal common law claims is denied. The federal common law claims were dismissed not only as redundant, but also because Plaintiffs offered "no sound basis" for them. Almog v. Arab Bank, PLC, 471 F. Supp. 2d 257 (E.D.N.Y. 2007). Plaintiffs also offer no sound basis for repackaging these claims under unidentified "non-federal common law" theories. The clerk is directed to enter judgment for defendant in Joseph Jesner, et al. v. Arab Bank, PLC, 06-CV-3869; Yaffa Lev, et al. v. Arab Bank, PLC, 08-CV-3251; and Viktoria Agurenko, et al. v. Arab Bank, PLC, 10-CV-626. Associated Cases: 1:04-cv-02799-BMC-VVP et al. Ordered by Judge Brian M. Cogan on 8/23/2013. (Weisberg, Peggy) (Entered: 08/23/2013)</t>
  </si>
  <si>
    <t>2006 WL 3804718, *1+, S.D.Fla.</t>
  </si>
  <si>
    <t>Saperstein v. Palestinian Authority</t>
  </si>
  <si>
    <t xml:space="preserve"> Plaintiffs state that they bring this action for damages caused by Defendants' “acts of terrorism as defined in federal law, and by reason of related tortious terrorist behavior.” (TAC at 2.) Further, Plaintiffs specifically allege that the PA and PLO failed to “denounce and condemn acts of terror, apprehend, prosecute and imprison persons involved directly, and/or indirectly in acts of terrorism and outlaw and dismantle the infrastructure of terrorist organizations. lows. Defendant PA is in de jure and de facto control of territories in the Gaza Strip and in the Judea and Samaria regions of the West Bank. (Complaint ¶ 1.) Defendant PLO is in de jure and de facto control of Defendant PA. (Id. ¶ 2.) Dismissed Defendant Alkativ was a commander of the Palestinian General Intelligence Services and of the Al Aksa Brigades in Rafiach, an official law enforcement agency of the PA responsible for maintaining public order and prevention of violence and terrorism in the territories controlled by the PA and PLO. (Id. ¶ 4.) Alkativ also acted as purchasing agent of armaments for the PA and PLO and such armaments were used by young Palestinian operatives for acts of terror against Israel and its inhabitants. (Id. ¶ 4.)The PA and PLO advocated, encouraged, solicited, facilitated, incited, sponsored, organized, planned and executed acts of violence and terrorism against Jewish civilians in Israel, Gaza and the Judea and Samaria regions of the West Bank. (Id. ¶ 6.) The United States and Israel repeatedly demanded that the PA and PLO take effective measures to prevent further terrorist attacks. (Id. ¶ 7.) In violation of their undertakings and obligations under the Oslo Accords and under international customary law and local law, the PA and PLO refused and ignored American and Israeli demands to take effective measures to prevent further terrorist attacks. (Id . ¶ 8.)Defendants PA and PLO granted financial support to the families of members of the Al Aksa Brigade who had been captured or killed while carrying out acts of terrorist violence against Jewish civilians in Israel, Gaza and the Judea and Samaria regions of the West Bank, thereby providing the Al Aksa Brigades and its members with strong financial incentive to continue to carry out the violence and terrorism against such victims. (Id. ¶ 9.) Defendants PA and PLO, through their respective agents continuously advocated, encouraged, solicited, facilitated and incited the use of violence and terrorism against Jewish civilians in Israel, Gaza and the Judea and Samaria regions of the West Bank.  (Id. ¶ 11.)Dismissed Defendant D'hliz was a convicted terrorist and member of the Al Aksa Brigades who purchased armaments for the PA and PLO under the orders of Alkativ. 
Saperstein v. Palestinian Auth., No. 04-20225 CIV, 2006 WL 3804718, at *2 (S.D. Fla. Dec. 22, 2006)</t>
  </si>
  <si>
    <t>464 F.Supp.2d 335, 335+, S.D.N.Y.</t>
  </si>
  <si>
    <t>2s Cir. affirmed in April 2013. Holdings: The Court of Appeals, José A. Cabranes, Circuit Judge, in an opinion involving only five of those defendants, held that:1 allegations were insufficient to state claims for violation of ATA;2 allegations were insufficient to state claims for violation of ATS; and3 allegations were insufficient to state claims for violation of TVPA.
In re Terrorist Attacks on Sept. 11, 2001, 714 F.3d 118 (2d Cir. 2013) cert. denied sub nom. O'Neill v. Al Rajhi Bank, 134 S. Ct. 2870, 189 L. Ed. 2d 848 (2014)</t>
  </si>
  <si>
    <t>466 F.Supp.2d 127, 128+, D.D.C.</t>
  </si>
  <si>
    <t>The district court ordered the case dismissed, holding that the complaint only alleged acts done by General Ya'alon in his official capacity as head of intelligence for the defense forces of the State of Israel. Because the FSIA confers immunity upon any individual acting in his official capacity for a foreign state, and no exception to the FSIA applied to this case, the court held that the FSIA bars suit. See Belhas, 466 F.Supp.2d at 130 (citing 28 U.S.C. §§ 1603–04; El–Fadl v. Cent. Bank of Jordan, 75 F.3d 668, 671 (D.C.Cir.1996)). The court rejected Plaintiffs' arguments that the FSIA does not protect officials alleged to have acted outside their scope of lawful authority under international or domestic law and that the TVPA abrogates the FSIA to the extent the statute applies to individuals. Id. at 131–32. The district court also denied Plaintiffs' request for jurisdictional discovery. Id. at 133. Plaintiffs appealed both conclusions.
Belhas v. Ya'alon, 515 F.3d 1279, 1282 (D.C. Cir. 2008)</t>
  </si>
  <si>
    <t>410 F.3d 532, 541, 9th Cir.(Cal.)</t>
  </si>
  <si>
    <t>2005 WL 756090, *4+, D.D.C.</t>
  </si>
  <si>
    <t>NI</t>
  </si>
  <si>
    <t>362 F.Supp.2d 230, 233+, D.D.C.</t>
  </si>
  <si>
    <t>Granted MTD in part, denied in part. TVPA claim against individuals may proceed. NOT CLEAR: "As indicated above, because the court awaits the Executive Branch's statement on Qadhafi's head-of-state immunity, the court has declined to address the question of whether it has personal jurisdiction over Qadhafi. At this moment, therefore, the court is not in an appropriate position to hold that the TVPA is a viable cause of action against Qadhafi."
Collett v. Socialist Peoples' Libyan Arab Jamahiriya, 362 F. Supp. 2d 230, 243 (D.D.C. 2005)</t>
  </si>
  <si>
    <t>Collett v. Socialist Peoples' Libyan Arab Jamahiriya</t>
  </si>
  <si>
    <t>Plaintiffs voluntarily dismissed their claims on 12/05/2008. State department set up settlement fund. http://www.justice.gov/sites/default/files/pages/attachments/2014/06/20/libya_claims_referral_letter_11-27-2013.pdf</t>
  </si>
  <si>
    <t>Cabello v. Fernandez-Larios</t>
  </si>
  <si>
    <t>Arce v. Garcia</t>
  </si>
  <si>
    <t>2006 WL 2434934, *1+, W.D.Tenn.</t>
  </si>
  <si>
    <t>479 F.Supp.2d 85, 86+, D.D.C.</t>
  </si>
  <si>
    <t>LON; ICF</t>
  </si>
  <si>
    <t>474 F.Supp.2d 1273, 1273+, S.D.Fla.</t>
  </si>
  <si>
    <t>383 F.3d 620, 622, 7th Cir.(Ill.)</t>
  </si>
  <si>
    <t>334 F.Supp.2d 662, 667+, D.N.J.</t>
  </si>
  <si>
    <t>2004 WL 5584378, *1+, D.D.C.</t>
  </si>
  <si>
    <t>114 Fed.Appx. 417, 417+, 2nd Cir.(N.Y.)</t>
  </si>
  <si>
    <t>Ruled resident wasn't qualified to represent his kids as an attorney but vacated district court's ruling that he had to establish a "close" nexus to U.S. for claims to be actionable under the ATS.</t>
  </si>
  <si>
    <t>2004 WL 5565023, *1, S.D.Fla.</t>
  </si>
  <si>
    <t>407 F.Supp.2d 925, 925+, W.D.Tenn.</t>
  </si>
  <si>
    <t>D/MTD</t>
  </si>
  <si>
    <t>Bowoto v. Chevron is a class action lawsuit charging Chevron/Texaco Corporation with gross violations of human rights including extrajudicial killing; crimes against humanity; and cruel, inhuman, or degrading treatment in the Niger Delta region.</t>
  </si>
  <si>
    <t xml:space="preserve">On reconsideration in light of Rio Tinto, the court reinstated certain aiding and abetting claims against Chevron because it did not need to be capable of being liable under international law as if it were the priinciple. </t>
  </si>
  <si>
    <t>Chen v. China Central Television</t>
  </si>
  <si>
    <t>485 F.3d 1226, 1227+, 10th Cir.(Wyo.)</t>
  </si>
  <si>
    <t>503 F.3d 974, 979+, 9th Cir.(Wash.)</t>
  </si>
  <si>
    <t>Awarded damages against Al Qaeda in 2014 WL 6463227.</t>
  </si>
  <si>
    <t>2007 WL 2220579, *1+, E.D.Va.</t>
  </si>
  <si>
    <t>2007 WL 2126542, *2+, S.D.Tex.</t>
  </si>
  <si>
    <t>Nabulsi v. H.H. Sheikh Issa Bin Zayed Al Nahyan</t>
  </si>
  <si>
    <t>500 F.Supp.2d 284, 284+, S.D.N.Y.</t>
  </si>
  <si>
    <t>SI, AOS, NJPQ</t>
  </si>
  <si>
    <t>Norm against colonial slave labor camp in 1905 wasn't sufficiently established to rise to the level of a violation of the Law of Nations</t>
  </si>
  <si>
    <t>205 Fed.Appx. 182, 182, 4th Cir.(Va.)</t>
  </si>
  <si>
    <t>2006 WL 3289721, *1+, S.D.Ga.</t>
  </si>
  <si>
    <t>460 F.Supp.2d 507, 508+, S.D.N.Y.</t>
  </si>
  <si>
    <t xml:space="preserve">This should be brought as a habeas action but is not. </t>
  </si>
  <si>
    <t>NCA/IRS</t>
  </si>
  <si>
    <t xml:space="preserve">1. Heightened pleading standard applies to claims, under Alien Tort Claims Act (ATCA) and Torture Victim Protection Act (TVPA), that law of nations was violated, especially when there are allegations of conspiracy or joint action that purport to establish action under color of official authority. 2.Colombian labor union members failed to allege that they were victims of war crimes, as required to satisfy jurisdictional requirements for suit under Alien Tort Claims Act (ATCA) and Torture Victim Protection Act (TVPA), without showing of state action, when they claimed that Colombian paramilitary forces and police had intimidated, tortured and even killed members working at soft drink manufacturing facilities, as part of conspiracy to destroy union; actions were in furtherance of commercial activities, rather than war objectives. 3. Jurisdiction was lacking in suit claiming that operators of soft drink plant in Colombia violated Alien Tort Claims Act (ATCA) and Torture Victim Protection Act (TVPA) by engaging in conspiracy with Colombia paramilitary forces to kill labor union official and take other violent action against unions; required degree of specificity was not present, and because of background of civil unrest in country occasional association of plant management personnel with militants was not sufficient in and of itself to show conspiracy. </t>
  </si>
  <si>
    <t>239 F.R.D. 342, 342+, W.D.N.Y.</t>
  </si>
  <si>
    <t>Javier H. v. Garcia-Botello</t>
  </si>
  <si>
    <t xml:space="preserve">Granted motion to leave to amend. Case settled in 2014 but ATS claims were not part of the settlement. As of Sept. 14, 2011, the ATS claims were alive. Unclear what happened to them except they got dropped -- doesn't look like by the order of the court.  Case was sent to mediation. </t>
  </si>
  <si>
    <t>2006 WL 3422208, *2+, D.D.C.</t>
  </si>
  <si>
    <t>Thus, the attack on the United States Embassy in Nairobi, Kenya alleged in Plaintiffs' Complaint impinged the diplomatic mission of the United States and directly infringed on the rights of ambassadors, which was and has been a clear violation of the law of nations since the inception of the ATCA. As such, the Court properly exercises subject matter jurisdiction over Plaintiffs' claims.
Mwani v. Bin Ladin, No. CIV A 99-125 CKK, 2006 WL 3422208, at *4 (D.D.C. Sept. 28, 2006)</t>
  </si>
  <si>
    <t>Reversed lower court's dismissal. Awarded damages in 2014 WL 6463227. $161,309,500 per person</t>
  </si>
  <si>
    <t xml:space="preserve">See the May 2008 case.  </t>
  </si>
  <si>
    <t>Plaintiff contends that he is an illegal immigrant from Uruguay. Plaintiff asserts that, during his incarceration at the Glynn County Jail, he informed officials of his status as an illegal immigrant. Plaintiff also asserts that he was not allowed to contact the consulate of Uruguay, in violation of the Vienna Convention. Plaintiff avers that the Uruguayan consulate could have: provided him with vital information concerning legal representation; notified his family in Uruguay of his arrest; negotiated a lesser sentence; arranged his deportation to Uruguay; and arranged to have his sentence completed in Uruguay.
Gandara v. Bennett, No. CIVA CV206-201, 2006 WL 2949324, at *1 (S.D. Ga. Oct. 16, 2006) report and recommendation adopted, No. CIV.A. CV206-201, 2006 WL 3289721 (S.D. Ga. Nov. 9, 2006) aff'd on other grounds, 528 F.3d 823 (11th Cir. 2008)</t>
  </si>
  <si>
    <t>194 Fed.Appx. 100, 101, 4th Cir.(Va.)</t>
  </si>
  <si>
    <t>393 F.Supp.2d 20, 20+, D.D.C.</t>
  </si>
  <si>
    <t>2005 WL 2375202, *1+, E.D.N.Y.</t>
  </si>
  <si>
    <t>392 F.Supp.2d 539, 543+, S.D.N.Y.</t>
  </si>
  <si>
    <t>1 Saudi High Commission (SHC) was entitled to immunity under discretionary function exception to Foreign Sovereign Immunities Act (FSIA);
2 chairman of SHC and Saudi Minister of Interior were entitled to immunity under discretionary function exception to FSIA;
3 two Saudi officials did not have such minimum contacts with the United States as to support a finding of general personal jurisdiction;
4 complaint alleging that various Islamic charities and organizations provided support for September 11th attacks, failed to state a claim under TVPA;
5 allegation that defendant provided a satellite phone battery to terrorist leader sufficiently stated a claim under ATA *************************************NOT ALL CLAIMS ARE DISMISSED. CERTAIN ATS AND TVPA CLAIMS REMAIN.</t>
  </si>
  <si>
    <t>391 F.Supp.2d 10, 10+, D.D.C.</t>
  </si>
  <si>
    <t>ATS &amp; TVPA claim; finally dismissed on FNC ground; 578 F.3d 1283 (2009). Plaintiffs effort to reinstate also failed after blocking statute prevented courts abroad from hearing case. 741 F.3d 1349 (2014).</t>
  </si>
  <si>
    <t>381 F.Supp.2d 1164, 1164+, C.D.Cal.</t>
  </si>
  <si>
    <t>374 F.Supp.2d 331, 332+, S.D.N.Y.</t>
  </si>
  <si>
    <t>408 F.3d 877, 878+, 7th Cir.(Ill.)</t>
  </si>
  <si>
    <t>Affrimed lower court's decision in 2003. Nigerian nationals could not pursue, against Nigerian general, claims of human rights abuses, including torture and killing, as common law violations of the law of nations, under Alien Tort Statute (ATS) generally, but instead were required to pursue such claims under Torture Victim Protection Act (TVPA) and were subject to TVPA's exhaustion of remedies requirement; TVPA essentially “occupied the field” as to claims of torture or extrajudicial killing, such that any common law claims were supplanted by TVPA's provisions.
Enahoro v. Abubakar, 408 F.3d 877 (7th Cir. 2005) (ON PREEMPTION GROUNDS)</t>
  </si>
  <si>
    <t>478 F.3d 1223, 1224+, 10th Cir.(Kan.)</t>
  </si>
  <si>
    <t>2006 WL 2384915, *1+, D.D.C.</t>
  </si>
  <si>
    <t>Pugh v. Socialist People's Libyan Arab Jamahiriya</t>
  </si>
  <si>
    <t>GSJP</t>
  </si>
  <si>
    <t xml:space="preserve">Holdings: The District Court, Susan Illston, J., held that:
1 Torture Victim Protection Act (TVPA) did not preempt workers' federal common law claims against company under ATS;
2 Death on the High Seas Act (DOHSA) barred federal common law claims under ATS arising from alleged summary execution of worker on oil platform; and
3 claim that company aided and abetted torture in Nigeria was actionable under ATS;
4 workers stated claim for cruel, inhuman, and degrading treatment; and
5 workers were not required to exhaust their local remedies.
1 Torture Victim Protection Act (TVPA) did not preempt workers' federal common law claims against company under ATS;
2 Death on the High Seas Act (DOHSA) barred federal common law claims under ATS arising from alleged summary execution of worker on oil platform; and
3 claim that company aided and abetted torture in Nigeria was actionable under ATS;
4 workers stated claim for cruel, inhuman, and degrading treatment; and
5 workers were not required to exhaust their local remedies.
Motion granted in part and denied in part.
Holdings: The District Court, Susan Illston, J., held that:
1 Torture Victim Protection Act (TVPA) did not preempt workers' federal common law claims against company under ATS;
2 Death on the High Seas Act (DOHSA) barred federal common law claims under ATS arising from alleged summary execution of worker on oil platform; and
3 claim that company aided and abetted torture in Nigeria was actionable under ATS;
4 workers stated claim for cruel, inhuman, and degrading treatment; and
5 workers were not required to exhaust their local remedies.
Motion granted in part and denied in part.
</t>
  </si>
  <si>
    <t>Plaintiff, a Mexican citizen, alleged four claims for relief in his Complaint in connection with injuries resulting from an accident during transport on a prison bus.</t>
  </si>
  <si>
    <t>Court granted defendant's MTD but permitted plaintiff to file an amended complaint. Despite all the claims referring to treaties, plaintiff failed to assert how his rights have been violated under each of these statements of law. P moved to reconsider but because he had not amended his complaint, the court denied the motion.
Puentes-Rosabal v. Fine, No. 07-CV-02442-ZLW, 2008 WL 4829357, at *2 (D. Colo. Oct. 30, 2008)</t>
  </si>
  <si>
    <t>Court affirmed grant of MTD because (1)officer was entitled to immunity under the Foreign Sovereign Immunities Act (FSIA) and (2) TVPA did not abrogate FSIA with respect to suits against individuals in their personal capacity when acting within color of the law</t>
  </si>
  <si>
    <t>Cites Sosa for a very narrow definition of LON -- a definition that excludes use of poison gas during wartime. This is because Agent Orange was primarily used as a defoliant and not in the sense that the treaties the Ps cite prohibit the use of with sufficient definiteness.</t>
  </si>
  <si>
    <t xml:space="preserve"> Alien, a dual citizen of Syria and Canada, brought action against United States and various government officials under the Torture Victim Prevention Act (TVPA) and the Fifth Amendment, alleging that after being detained and mistreated, he was removed to Syria so that he could be interrogated under torture by Syrian authorities.</t>
  </si>
  <si>
    <t xml:space="preserve">Settled with the Canadian police for approximately $9 million. </t>
  </si>
  <si>
    <t>FSA (Causation)</t>
  </si>
  <si>
    <t>Parents brought action against Spanish airline, alleging victim was being deported from Spain back to Nigeria by the Spanish Immigration authorities when he died aboard Defendant's aircraft. (Id. ¶ 1).
Plaintiffs assert Spanish law enforcement agents facilitated Decedent's death by giving him tranquilizers, handcuffing him, and chaining him to his seat, having gagged him with industrial strength rubber before he was placing him on the flight. (Id. ¶ 3). Plaintiffs further contend the law enforcement officials took turns beating him. (Id.). Plaintiffs claim that Defendant acted in concert with the law enforcement officials in covering the Decedent with a sack so other passengers on the flight could not see the manner in which he was restrained. (Id. ¶ 5).On June 9, 2007, shortly after takeoff, Decedent died of suffocation.</t>
  </si>
  <si>
    <t>P</t>
  </si>
  <si>
    <t xml:space="preserve">Court granted defendant's MTD because US was not proper forum pursuant to the Montreal Convention, which specifies exclusive remedy for actions that take place on an airline and in this case US was the inappropriate forum.  </t>
  </si>
  <si>
    <t xml:space="preserve">Plaintiffs did not argue they were aliens and therefore entitled to protection under the ICCPR as incorporated into the LON. </t>
  </si>
  <si>
    <t xml:space="preserve">Tried to state on appeal that his case should be read as impliedly stating an ATS cause of action instead of Section 1983; court declined to do so. </t>
  </si>
  <si>
    <t xml:space="preserve">Ps from Guatemala came to US to pick pines on H-2 VISA and had passports confiscated and made to work forcibly. </t>
  </si>
  <si>
    <t>Court dismissed the complaint because it found that defendant was on an official diplomatic envoy and thus entitled to immunity</t>
  </si>
  <si>
    <t>DI</t>
  </si>
  <si>
    <t>ps</t>
  </si>
  <si>
    <t>Section 1983 claism appealed to the 4th Circuit and dismissed.</t>
  </si>
  <si>
    <t>COA remanded to D. Ct. to see if Ecuadorian law had a basis for suit under PVA.</t>
  </si>
  <si>
    <t>Court affirmed grant of MTD because (1) mere knowledge, or general intent, was not sufficient for claim of genocide under ATS (citing Genocide Convention); (2) corporate manufacturer was not state or state-like organization for purposes of international law and crimes against humanity under ATS; (3) se of pesticide had not been carried out pursuant to state or organizational policy; and (4) non-served defendants who were in position similar to defendant that had appeared could be dismissed from case on basis that further amendment would have been futile</t>
  </si>
  <si>
    <t>No. 07-56326</t>
  </si>
  <si>
    <t xml:space="preserve">Plaintiffs are Kurdish women whose husbands were allegedly imprisoned, tortured, and killed by the Saddam Hussein regime in Iraq and brought suit against defendants for allegedly providing “kickbacks” to the Hussein regime in connection with their participation in the United Nations Oil-for-Food Program (the “OFP”). </t>
  </si>
  <si>
    <t>Court affirmed grant of MTD because plaintiff failed to adequately plead claim under TVPA.  In a September 21, 2004, summary order, this Court affirmed an order of the district court dismissing for want of subject matter jurisdiction the plaintiff's Alien Tort Claims Act (“ACTA”) claims against the United Arab Emirates and further ACTA claims alleging unlawful property seizure against the individual defendants. See Mohammad v. Bin Tarraf, 114 Fed.Appx. 417, 419 (2d Cir.2004) (summary order). We remanded the cause to afford the plaintiff the opportunity to plead, or replead, his claims, if any, arising out of physical torture, noting that “[s]uch torture may be actionable under the ACTA and its companion act, the Torture Victims Protection Act.” Id. The plaintiff subsequently filed an amended complaint that made the same allegations as the first one, except it added introductory language stating that “the Bin Tarraf[ ] defendants have physically tortured him and his family members,” and made certain other assertions not pertinent to the plaintiff's own claims for relief.
Mohammad v. Bin Tarraf, 300 F. App'x 87, 89 (2d Cir. 2008)</t>
  </si>
  <si>
    <t>the plaintiffs filed their Complaint [DE # 1] alleging that Sheikh Hamdan, the Finance Minister of the United Arab Emirates (“UAE”), and other unnamed defendants, participated, in their personal capacity, in the kidnaping, trafficking, and enslavement of young boys from South Asia and Africa, some as young as two years old, who were transported to the UAE and other Persian Gulf countries to serve as jockeys in camel races. The plaintiffs, former child jockeys and their parents, in their individual capacities and as personal representatives of the children, allege that during the course of their enslavement as jockeys, the children were at times, inter alia, starved, deprived of sleep, injected with hormones to keep them from growing, and sexually abused. Plaintiff alleged that defendants engaged in, conspired to engage in, and/or aided and abetted: (1) slavery or the slave trade in violation of the law of nations; and (2) forced child labor in violation of the law of nations. Additionally, the plaintiffs assert state law claims for battery, assault, intentional and/or negligent infliction of emotional distress, wrongful death, and survival claims against the defendants</t>
  </si>
  <si>
    <t>Jury trial for defendants finding no liability. Case closed on Feb. 26, 2009 .</t>
  </si>
  <si>
    <t>Court adopted magistrate judge's recommendation that defendant's motions to dismiss be granted and that the case be closed</t>
  </si>
  <si>
    <t>SI, P</t>
  </si>
  <si>
    <t>Court affirmed in part and reversed in part, fidning that officials were entitled to qualified immunity and detainees were not protected persons under RFRA. The court does not discuss why it it dismissing the ATS claims--just cites its previous handling of the case.
Rasul v. Myers, 512 F.3d 644, 656 (D.C. Cir.) cert. granted, judgment vacated, 555 U.S. 1083, 129 S. Ct. 763, 172 L. Ed. 2d 753 (2008)</t>
  </si>
  <si>
    <t xml:space="preserve"> The appellants appeal, asserting that the district court has personal jurisdiction over SPDC under Federal Rule of Civil Procedure 4(k)(2),1 and that the district court did not provide them sufficient opportunity to conduct the jurisdictional discovery necessary to demonstrate this. The appellants also move to supplement the record with documents that they contend aid their case for jurisdiction and that were recently obtained in response to discovery requests in the related actions that remained pending after this action was dismissed. We now vacate the judgment and remand for the district court to reconsider its denial of jurisdictional discovery and dismissal of the action in light of the subsequent and continuing discovery in the related actions.
Wiwa v. Shell Petroleum Dev. Co. of Nigeria, 335 F. App'x 81, 83 (2d Cir. 2009)</t>
  </si>
  <si>
    <t>Relatives failed to exhaust adequate and available remedies in Bolivia, as required to assert claims under the TVPA because there was already a victims' compensation fund abroad.</t>
  </si>
  <si>
    <t>Court vacated and remanded for the district court to address whether plaintiff's ATS torture claim survives review</t>
  </si>
  <si>
    <t xml:space="preserve">Court held that complaint should be dismissed without prejudice because defendant was not properly served with summons and complaint AND that there was no PJ because the acts had no relationship to Texas either specific or general. </t>
  </si>
  <si>
    <t xml:space="preserve">Sheikh Issa then fabricated false accusations of marijuana possession against Mr. Nabulsi, which the police adopted. Of course, the resulting search of Mr. Nabulsi's home revealed no marijuana, and the test performed on Mr. Nabulsi's urine was also negative for any type of drug use. At Sheikh Issa's urging, the police and public prosecutor then fabricated new charges that Mr. Nabulsi was in possession of, and was distributing, narcotics. Various prescription medications prescribed to Sheikh Issa and Mr. Nabulsi by Houston physicians and purchased from pharmacies in Houston pursuant to these prescriptions, were at Mr. Nabulsi's villa. Mr. Nabulsi was kept incarcerated for approximately two and a half months  where he was continuously tortured. Each day, the jailors, at the direction of Sheikh Issa, would have a “session” with Mr. Nabulsi, physically abusing him, humiliating him, and threatening him with immediate death.
+++++++++++++++++++++++++++++++++++ Plaintiff brought suit against defendant for torture and for breach of contract, conversion, breach of fiduciary duty, intentional infliction of emotional distress, and malicious prosecution in violation of the common law of the State of Texas. </t>
  </si>
  <si>
    <t>AGENCY</t>
  </si>
  <si>
    <t>Insufficient agency relationship between Japanese company and its subsidiary, whose actions = core of complaint.</t>
  </si>
  <si>
    <t>Court affirmed in part and vacated in part and remanded lower court's grant of defendant's MTD (ultimately resulting in a total dismissal). Plaintiffs failed to allege paramilitary forces were state actors, as required for jurisdiction under ATS, war crimes exception to the state action requirement for ATS jurisdiction did not apply, allegations that defendants conspired with local police failed to state violation of law of nations, plaintiffs failed to allege paramilitary forces were state actors, as required to state TVPA claim</t>
  </si>
  <si>
    <t>The Supreme Court, Justice Stevens, held that an individual foreign official sued for conduct undertaken in his official capacity is not a “foreign state” entitled to immunity from suit within the meaning of the Foreign Sovereign Immunities Act (FSIA)
Samantar v. Yousuf, 560 U.S. 305, 130 S. Ct. 2278, 176 L. Ed. 2d 1047 (2010)</t>
  </si>
  <si>
    <t>Natives of Somalia brought action under the Torture Victim Protection Act (TVPA) and the Alien Tort Statute, seeking to impose liability against and recover damages from former high-ranking government official for alleged acts of torture and human rights violations committed against them by government agents.</t>
  </si>
  <si>
    <t>Cout granted in part and denied in part defendant's MTD because plaintiff's allegations were not sufficient to constitute torture under ATS AND held that domestic actos could not be sued under the ATS because that would mean every act of police abuse would become an "international case."</t>
  </si>
  <si>
    <t>LON, PJ, NI</t>
  </si>
  <si>
    <t>DISMISSAL AGAINST SOME DEFENDANTS FOR LACK OF PERSONAL JURISDICTION. W/R/T THE ATS AND TVPA"“[T]he mens rea standard for aiding and abetting liability in ATS actions is purpose rather than knowledge alone.” Presbyterian Church of Sudan v. Talisman Energy, Inc., 582 F.3d 244, 259 (2d Cir.2009). Thus, an individual who knowingly, but not purposefully, aids and abets in the violation of international law, is not subject to liability under the ATS. Although the availability of a conspiracy theory of liability under the ATS is still open to debate, the Second Circuit has held that, “[e]ven assuming, without deciding,  *494 that plaintiffs could assert such a theory in an ATS action, an essential element of a joint criminal enterprise is a criminal intention to participate in a common criminal design.” Id. at 260 (internal quotation marks omitted). “Therefore, under a theory of relief based on a joint criminal enterprise, plaintiffs' conspiracy claims would require the same mens rea as their claims for aiding and abetting.” Id.44 It may reasonably be inferred, from the pleadings, that DIB knew that the material support it provided to al Qaeda, in the form of banking and financial services, would aid the al Qaeda in the commission of a terrorist attack against the United States. Plaintiffs do not allege that DIB had any knowledge of the nature or specifics of the planned terrorist attacks of 9/11. Thus, the pleadings fail to demonstrate that DIB purposefully aided and abetted, or conspired with others to hijack an aircraft. Accordingly, the claims pled under the ATS for violation of international law must be dismissed.
In re Terrorist Attacks on Sept. 11, 2001, 718 F. Supp. 2d 456, 493-94 (S.D.N.Y. 2010) aff'd on other grounds, 714 F.3d 109 (2d Cir. 2013) +++++++++++++++++++++++++++++++++++++++++++++++++++++++The plain language of the TVPA explicitly limits primary liability to individuals only. A corporation or other entity may, however, be subject to liability under the TVPA for aiding and abetting an individual who, acting with authority or under color of law of a foreign government, commits an extrajudicial killing. See e.g., Khulumani, supra (finding pleadings insufficient to hold corporation liable under TVPA where private actors not alleged to be acting under color of law). The allegations against DIBs do not demonstrate that it acted in concert with an individual, who was acting with the authority or under color of United Arab Emirates law, in carrying out al Qaeda's 9/11 terrorist attacks. Accordingly, the TVPA claims cannot be maintained against the defendant-bank.
In re Terrorist Attacks on Sept. 11, 2001, 718 F. Supp. 2d 456, 494 (S.D.N.Y. 2010) aff'd on other grounds, 714 F.3d 109 (2d Cir. 2013)</t>
  </si>
  <si>
    <t xml:space="preserve">Court affirmed in part and reversed in part grant of MSJ for defendants because tort claims arising out of abuse of Iraqi detainees were federally preempted and allged acts of abuse or torture were not actionable under the ATS BECAUSE the acts were not official torture, but private torture, which the court determined was no different from assault and battery. </t>
  </si>
  <si>
    <t>Court granted defendant's MTD because his claims were barred by the SOL, which the court concluded was 10 years.</t>
  </si>
  <si>
    <t>NI, P</t>
  </si>
  <si>
    <t>Court granted defendants' MTF because defendants were not individuals within meaning of TVPA and allegation that defendants inflicted torture on plaintiffs' decedents failed to state a claim for violation of federal common law BECAUSE this area of law was controlled by TVPA</t>
  </si>
  <si>
    <t xml:space="preserve">Court held that abCanadian corporation provided substantial assistance to the Government of the Sudan with the purpose of aiding government's unlawful conduct, Canadian corporation could not be held liable under ATS for aiding and abetting Sudanese government's violations of the international norms prohibiting genocide, war crimes, and crimes against humanity. Applying that standard, the court affirmed the district court's grant of summary *248 judgment in favor of Talisman, because plaintiffs presented no evidence that the company acted with the purpose of harming civilians living in southern Sudan. </t>
  </si>
  <si>
    <t>Court affirmed grant of MTD for defendants because plaintiff failed to state a claim against officials for violation of TVPA. SEE: Accordingly, to state a claim under the TVPA, Arar must adequately allege that the defendants possessed power under Syrian law, and that the offending actions (i.e., Arar's removal to Syria and subsequent torture) derived from an exercise of that power, or that defendants could not have undertaken their culpable actions absent such power. The complaint contains no such allegation. Arar has argued that his allegation of conspiracy cures any deficiency under the TVPA. But the conspiracy allegation is that United States officials encouraged and facilitated the exercise of power by Syrians in Syria, not that the United States officials had or exercised power or authority under Syrian law. The defendants are alleged to have acted under color of federal, not Syrian, law, and to have acted in accordance with alleged federal policies and in pursuit of the aims of the federal government in the international context. At most, it is alleged that the defendants encouraged or solicited certain conduct by foreign officials. Such conduct is insufficient to establish that the defendants were in some way clothed with the authority of Syrian law or that their conduct may otherwise be fairly attributable to Syria.
Arar v. Ashcroft, 585 F.3d 559, 568 (2d Cir. 2009)</t>
  </si>
  <si>
    <t xml:space="preserve">Court affirmed grant of MTD for defendants because US was immune from suit. Court claimed the Westfall Act required substitution of the D with the United States, which was immune from suit because the ATS was jurisdictional and did not provide a cause of action. </t>
  </si>
  <si>
    <t>SI; NPRA</t>
  </si>
  <si>
    <t xml:space="preserve">Court dismissed plaintiff's suit with prejudice because he failed to assert violations of LON -- he sustained no injuries from the detention. </t>
  </si>
  <si>
    <t xml:space="preserve">Court granted in part, denied in part, and reversed in part defendants' motion to dismiss and for transfer of venue. Court found it lacked PJ, claims were insufficient to establish conspiracy jurisdiction, contractor was not subject to liability under ATS and TVPA and venue would be transferred to North Carolina. RE: The ATS, the court concluded that the plaintiffs had not sufficiently pled war crimes AND that the defendant as a private entity could not be found liable. </t>
  </si>
  <si>
    <t xml:space="preserve">Court granted defendant's motion to dismiss because national's allegations of nonstate torture were not recognized as violations of LON. Follows Sanchez-Espinoza. </t>
  </si>
  <si>
    <t>Court denied defendant's motion to dismiss. The weight of authority thus shows that a claim of war crimes may be asserted against private actors apart from any of state action. And, as the Fourth Geneva Convention provides, war crimes can include “torture or inhuman treatment” and “wilfully causing great suffering or serious injury to body or health.” Fourth Geneva Convention, art. 147. Accordingly, Plaintiffs' war crimes causes of action (Counts 7–9), premised as they are upon the acts of torture and mistreatment they allegedly suffered at the hands of Defendants, are properly asserted against Defendants as private actors.
Al-Quraishi v. Nakhla, 728 F. Supp. 2d 702, 747 (D. Md. 2010) rev'd sub nom. Al-Quraishi v. L-3 Servs., Inc., 657 F.3d 201 (4th Cir. 2011) on reh'g en banc sub nom. Al Shimari v. CACI Int'l, Inc., 679 F.3d 205 (4th Cir. 2012)</t>
  </si>
  <si>
    <t>JUDGMENT DISMISSING CASE WITHOUT PREJUDICE FOR LACK OF PROSECUTION ; SIGNED BY JUDGE ROBERT HOLMES BELL (JUDGE ROBERT HOLMES BELL, KCB) (ENTERED: 04/16/2010)</t>
  </si>
  <si>
    <t xml:space="preserve">Court affirmed lower court's grant of MTD sua sponte because claims were not cognizable under ATS because cruel inhuman and degrading treatment isn't actionable unlike torture. </t>
  </si>
  <si>
    <t xml:space="preserve">Court dismissed sua sponte complaint for lack of subject matter jurisdiction because plaintiff failed to allege violation of LON. Implied though not stated this is because the torture cannot be attributed to a state, but only to private individuals and that impliedly rejecting theory of command reponsibility. </t>
  </si>
  <si>
    <t>LON, NSA</t>
  </si>
  <si>
    <t xml:space="preserve">Property seizure did not amount to "mental torture" and did not rise to the level of torture necessary to violate the LON. </t>
  </si>
  <si>
    <t xml:space="preserve">HOS, NJPQ,S </t>
  </si>
  <si>
    <t xml:space="preserve">Court recommended the dismissal of the case without prejudice because ATS does not waive sovereign immunity. Also totally unclear how D injured P -- court does not state the relationship between the two. </t>
  </si>
  <si>
    <t>Later dismissed because P failed to challenge magistrate's report and recommendation. 390 Fed.Appx. 236</t>
  </si>
  <si>
    <t xml:space="preserve">Court recommended that plaintiff's complaint be dismissed because the claims are barred by SOL and because Vienna Convention does not provide a private cause of action. </t>
  </si>
  <si>
    <t>the owners of a Sudanese pharmaceutical company claimed that the U.S. government destroyed their plant on the based on the mistaken belief that the company produced chemical weapons for Osama bin Laden, when, in fact, the factory produced half the medicinal products in the country and had no ties to bin Laden.</t>
  </si>
  <si>
    <t>The D.C. Circuit sitting en banc held that the “law-of-nations claim [fell] squarely within [the political question doctrine] because it would require [the court] to declare that the bombing of the El–Shifa plant was ‘mistaken and not justified.’ Whether an attack on a foreign target is justified—that is whether it is warranted or well-grounded—is a quintessential ‘policy choice and value determination constitutionally committed for resolution to the halls of Congress or the confines of the Executive Branch.’”</t>
  </si>
  <si>
    <t xml:space="preserve">Chinese national Liu Bo Shan (the “plaintiff”) has sued his former employer, China Construction Bank Corp. (the “Bank”), alleging it convinced employees to levy false charges that resulted in the P's torture, prolonged arbitrary detention, and cruel, inhumane and degrading treatment or punishment in violation of customary international law at the hands of the police. </t>
  </si>
  <si>
    <t xml:space="preserve">Court granted defendant's motion to dismiss because plaintiff failed to establish direct, aiding and abetting, conspiratorial liability because he didn't plead intent/purpose, only knowledge. Furthermore even though bank was partially state-run, it was not controlled by nor did it control the police. </t>
  </si>
  <si>
    <t>Court of appeals affirmed grant of MTD because official was entitled under common law to sovereign immunity. Claims under the TVPA are still subject to the FSIA.</t>
  </si>
  <si>
    <t>Court granted motions to dismiss because state action was lacking for ATS and TVPA claims, any ATS exception to state action requirement did not apply, and exercise of supplemental jurisdiction over state law claims was not warranted.</t>
  </si>
  <si>
    <t>NSA, NI</t>
  </si>
  <si>
    <t>Swarna has not argued that the allegations in the complaint constitute a violation of the norm against slave trading. Therefore, Swarna has not adequately pled a claim under the ATS, and I need not address defendants' preemption argument, nor the argument that the ATS does not apply to exclusively domestic conduct.
Swarna v. Al-Awadi, No. 06 CIV. 4880 PKC, 2011 WL 1873356, at *3 (S.D.N.Y. May 12, 2011)</t>
  </si>
  <si>
    <t>Court affirmed summary judgment for defendant on TVPA claims because corporation was not a natural person and affirmed partial summary judgment for defendant because DOHSA preempted ATS survival claims. Trial completed on 12/03/2008.</t>
  </si>
  <si>
    <t>LON; NSA</t>
  </si>
  <si>
    <t xml:space="preserve">Court granted motions to dismiss for a number of defendants because plaintiffs failed to provide requisite factual allegations that defendants aided and abetted terrorist activities in terms of mens rea. Also torture was not committed by the Ds and there was insufficient aiding and abetting. </t>
  </si>
  <si>
    <t xml:space="preserve">Court granted defendant's motion for summary judgment, treating it as a motion to dismiss, because plaintiffs failed to establish standing because they hadn't established causation and injury. </t>
  </si>
  <si>
    <t xml:space="preserve">ATS claims dismissed by DC Circuit but foreign law claims are proceedigng. </t>
  </si>
  <si>
    <t>Court denied defendant's motion to dismiss because it did have subject matter jurisdiction and dismissal on grounds of FNC was not appropriate. Defendants contend that in the instant action Plaintiffs are presenting claims that are novel and not supported by law. However, Defendants have not shown that novel claims cannot be made, nor have Defendants pointed to any precedent explicitly foreclosing the instant action. See Bowoto v. Chevron Corp., 557 F.Supp.2d 1080, 1090 (N.D.Cal.2008) (explaining that “Sosa reaffirmed Filartiga [v. Pena–Irala ], 630 F.2d [876] at 881–82 [ (2d Cir.1980) ], which relied on non-self-executing treaties as evidence of customary international law” and the court “reiterated the pre-Sosa holding in Flores v. Southern Peru Copper Corp., 414 F.3d 233 (2d Cir.2003) that non-self executing treaties can be used as evidence of customary international law”). Defendants contend that “genocide by looting and aiding and abetting genocide by looting are not, per Sosa, universally accepted and specifically defined [contemporary international law] violations.” (OTP Mem. Dis. 14). Defendants cite no controlling precedent that has expressly agreed with Defendants' position. (OTP Mem. Dis. 14–15).Genocide by looting and aiding and abetting genocide by looting falls within the limited scope of jurisdiction recognized in Sosa. Genocide has been recognized as a violation of the norms of international character accepted by the civilized world and of contemporary international law.
Holocaust Victims of Bank Theft v. Magyar Nemzeti Bank, 807 F. Supp. 2d 689, 693 (N.D. Ill. 2011) vacated and remanded sub nom. Abelesz v. Magyar Nemzeti Bank, 692 F.3d 661 (7th Cir. 2012)</t>
  </si>
  <si>
    <t xml:space="preserve">Court reversed and remanded lower court's grant of motion to dismiss because court could exercise personal jurisdiction over defendant based on agency theory. </t>
  </si>
  <si>
    <t>In this instance, Plaintiffs allege that Defendants (and/or their subsidiaries) intentionally violated recognized health and safety standards in disposing of certain chemicals at manufacturing facilities in two Brazilian cities. Plaintiffs admit in their response briefs that it is unclear whether the ATS would support a claim for such acts. This court believes it is clear that it would not. It goes without saying that recognized health and environmental standards differ within the States of this country, let alone between the countries of the world. See Beanal v. Freeport–McMoran, Inc., 197 F.3d 161 (5th Cir.1999) (dismissing claims brought under ATS by Indonesian citizen stating that there was no showing that there is any customary international norm which could be identified with respect to environmental responsibility). Plaintiffs' assertion that there exists some enforceable international norm upon which they may proceed under the ATS is not sustained by the aspirational conventions they cite in support thereof. The allegations of the Amended Complaint contain a reference to certain agreements1 which Plaintiffs refer to as treaties and contend amount to sufficient international standards for this court to accept jurisdiction under the ATS, but, as pointed out by Defendants, none of these so-called treaties or international agreements has been ratified by the United States. In the end, this court concludes that there is no basis under the “law of nations” for it to invoke jurisdiction pursuant to the ATS.
Viera v. Eli Lilly &amp; Co., No. 1:09-CV-0495-RLY-DML, 2010 WL 3893791, at *3 (S.D. Ind. Sept. 30, 2010)</t>
  </si>
  <si>
    <t>Plaijntiff filed claim under ATS but did not identify law of nations. Only provided one treaty provision which provides for extradition for the crime of counterfeiting</t>
  </si>
  <si>
    <t>Court denied plaintiff's motion for default judgment because plaintiff failed to establish subject matter jurisdiction -- D wrote 2 bad checks.</t>
  </si>
  <si>
    <t>NI; NSA</t>
  </si>
  <si>
    <t xml:space="preserve">Court granted defendants' motions to dismiss because complaint failed to state a claim for violation of TVPA b/c Ds were not acting under color of law, were not individuals, and also TVPA did not allow aiding and abetting liability. </t>
  </si>
  <si>
    <t xml:space="preserve">P's son was subsequently killed by the Obama administration. </t>
  </si>
  <si>
    <t>Plaintiff filed suit for violations of LON or customary international law, alleging violations of RICO, common law fraud claims, identity theft claims, civil conspiracy claims, intentional infliction of emotional distress claims, due process and equal protection claims and FDCPA claims in connection with failure to recognize that courts did not have jurisdiction over him because he is a citizen of a sovereign and tribal government</t>
  </si>
  <si>
    <t xml:space="preserve">Court granted defendant's motion to dismiss because plaintiff failed to allege sufficient facts to state a claim to relief that is plausible on its face. This suit is frivilous. </t>
  </si>
  <si>
    <t>DSS</t>
  </si>
  <si>
    <t>DSS/WP</t>
  </si>
  <si>
    <t>Summarily affirmed by the DC Circuit 2011 WL 4917030</t>
  </si>
  <si>
    <t>NI, LON</t>
  </si>
  <si>
    <t>1 Anti–Terrorism Act (ATA) did not preclude terrorism claims based on ATS;
2 terrorism in general, as well as providing material support to a terrorist organization, are not actionable claims under ATS;
3 plaintiffs adequately alleged state action for purposes of its torture and extrajudicial killing claims under ATS;
4 plaintiffs sufficiently stated war crimes claim under ATS;
5 plaintiffs sufficiently stated crimes against humanity claim under ATS;
6 plaintiffs sufficiently stated claim of producer's liability for aiding and abetting group's international law violations under ATS; and
7 plaintiffs sufficiently stated claim of producer's conspiracy liability under ATS.</t>
  </si>
  <si>
    <t>Kaplan v. Al Jazeera</t>
  </si>
  <si>
    <t>Plaintiffs' claim fails as a matter of law and must be dismissed. The Second Circuit has held that corporations cannot be held liable for violations of customary international law. 
Kaplan v. Al Jazeera, No. 10 CIV. 5298, 2011 WL 2314783, at *8 (S.D.N.Y. June 7, 2011)</t>
  </si>
  <si>
    <t>A group of American, Israeli, and Canadian civilians (“Plaintiffs”) bring this action against Al Jazeera (“Defendant”), alleging claims under the Antiterrorism Act, 18 U.S .C. § 2333, under the Alien Tort Statute, 28 U.S.C. § 1350, and under Israeli law for negligence and vicarious liability. These rockets lacked an Internal Guidance System, and therefore the only way for Hezbollah to aim the rockets accurately was to rely on information provided to them about where the rockets had landed. Al Jazeera TV repeatedly broadcast real-time information concerning the landing of rockets, despite having been requested by Israeli authorities to abstain from broadcasting such information.  Al Jazeera’s real-time information enabled Hezbollah to re-adjust their targeting mechanisms, resulting in more precise and deadlier missile attacks against Israel, in which 91 Americans, Canadians and Israeli civilians were either injured or killed.</t>
  </si>
  <si>
    <t xml:space="preserve">Court affirmed the grant of defendant's motion to dismiss. There was no cause of action under ATS for plaintiff's claims because the Westfall Act allowed the US to substitute itself as D. </t>
  </si>
  <si>
    <t>Later dismissed for rehearing en banc 09/19/2011</t>
  </si>
  <si>
    <t>Plaintiff brought suit against defendant alleging tortious conduct with respect to real property. Plaintiff asserted nine causes of action: (i) breach of fiduciary duty, (ii) conversion, (iii) unjust enrichment, (iv) fraudulent misrepresentation, (v) interference with an agreement between the United States and Germany, (vi) interference with property, (vii) slander of title, (viii) tortious and/or negligent misrepresentations, and (ix) violations of civil and human rights. Plaintiff alleges the following facts in her complaint. Plaintiff was born in Germany in the 1920's and is a current resident of Queens, New York. Compl. ¶¶ 1, 41. Her parents, prior to 1938, owned a Sanatorium for Neurology and Psychiatry on a piece of real property (the “Property') in Schwerin, Germany.Id. ¶¶ 5–6.The Property is a piece of land consisting of a three-and-half story mansion and coach house amid a large park-like setting adjacent to the 1200–year–old “Fairytale Castle.” Id. ¶ 7. In 1935 and 1936, plaintiff and her parents fled Germany, leaving the Property behind, and settled in the United States. Id. ¶ 8. The Nazi Gestapo subsequently acquired the Property through a forced sale in 1938 and used it as a headquarters and prison until the end of World War II, at which point Schwerin and the property became part of East Germany. Id. ¶¶ 9–10.From the end of World War II until August 1992, the Property was used as a children's hospital, with the exception of the attic, which was used to receive eavesdropped communications from Schwerin by East Germany's secret police. Id. ¶¶ 10, 28.
Hammerstein v. Fed. Republic of Germany, No. 09-CV-443 ARR RLM, 2011 WL 9975796, at *1 (E.D.N.Y. Aug. 1, 2011)</t>
  </si>
  <si>
    <t>Judgment affirmed 12/03/2012.</t>
  </si>
  <si>
    <t>Court granted defendant's motion to dismiss in part and dienied the motion in part. TVPA claims remained with court and were unaffected.</t>
  </si>
  <si>
    <t>LON, NI</t>
  </si>
  <si>
    <t>Court held that manufacturer was not individual subject to suit under TVPA and that aiding and abetting claims were precluded under ATS -- which must have the intent of pupose</t>
  </si>
  <si>
    <t>Court affirmed dismissal of complaint due to lack of subject matter jurisdiction and the fact that takings claue of FSIA did not provide jurisdiction. "'Thou shalt not steal' is not part of the law of nations'"</t>
  </si>
  <si>
    <t>After lengthy proceedings, district court dismissed case on 11/21/2012</t>
  </si>
  <si>
    <t>Hamad was living in Pakistan when he was seized in July 2002 and taken to a Pakistani jail. (Id. at ¶ 59.) Hamad was interrogated for two days before he was transferred to either another Pakistani prison or a U.S.-controlled detention facility. (Id.) For six months, Hamad was given contaminated water, rotten food, and one set of clothes. (Id. at ¶ 60.) Hamad lost approximately sixty-five pounds. (Id.) He was not told the reason for his detention and was deprived of any outside contact. (Id.) In January 2003, Hamad was transferred to the United States Air Base in Bagram, Afghanistan. (Id. at ¶ 63.) Upon arrival, U.S. officials tortured him and forced him to stand for three days without sleep or food. (Id. at ¶ 64.) Hamad ultimately collapsed from malnourishment and dehydration. (Id. at ¶ 65.)
On March 15, 2003, Hamad was transferred to Guantanamo Bay, Cuba where he was detained for five years. (Id. at ¶ 69.) During the first couple of weeks, Hamad was held in isolation and interrogated daily. (Id. at ¶ 71.) He was later moved to another camp; although, at one point during his detention, he spent an additional month in isolation. (Id.)Plaintiff filed suit for violations of customary international law, the Geneva Conventions, state common law, and the Fifth Amendment</t>
  </si>
  <si>
    <t xml:space="preserve">Court dismissed plaintiff's ATS claims because there is no basis for concluding that the alleged mistreatment violated a norm of international character accepted by the civilized world and further plaintiff failed to allege a basis for finding defendant vicariously liable under ATS. Although sexual abuse in general may be universally condemned as cruel, the sexual abuse alleged here is not actionable under § 1350 because the specific conduct does not meet an internationally accepted definition of sexual abuse and does not threaten serious consequences in international affairs. 
Guzman-Martinez v. Corr. Corp. of Am., No. CV 11-02390-PHX-NVW, 2012 WL 2873835, at *12 (D. Ariz. July 13, 2012) </t>
  </si>
  <si>
    <t xml:space="preserve"> Motion to amend was denied on 3/5/2013</t>
  </si>
  <si>
    <t>Court held that: (1) conduct toward plaintiff did not violate any customary international law prohibiting slavery, forced labor, or invluntary servitude; (2) conduct toward plaintiff did not constitute exploitation to violate law prohibit human trafficking; (3) TVPRA did not apply retroactively; (4) genuine issues of material fact precluded summary judgment on FLSA claim; (5) plaintiff's oral contract was void under NY State of Frauds</t>
  </si>
  <si>
    <t>Plaintiffs filed suit for their unlawful arrest and the subsequent treatment following the arrest, which included horrific violations of US and international law. Each plaintiff was detained in solitary confinement, “in a filthy, cockroach infested, windowless cell,” in which the “lights were kept on ... 24 hours a day” and the only toilet was a hole in the floor observable via closed-circuit camera. (Id. at ¶ 9.) The plaintiffs were held entirely incommunicado and were refused legal counsel and consular services. (Id. at ¶ 10.)The plaintiffs also suffered severe torture, including, but not limited to, sleep deprivation; beatings and canings that resulted in permanent injuries; threats of electrocution, castration, anal rape, and harm to relatives; and the deprivation of necessary medical treatment. (Id. at ¶¶ 11, 12, 13, 14, 15.)None of the plaintiffs was ever charged with any crimes or brought before any judicial officer. (Id. at ¶ 10.)When they were eventually released, the plaintiffs were deported from Kuwait to Egypt even though they had been lawfully working and residing in Kuwait. (Id. at ¶ 17, 18 .)The plaintiffs continue to suffer physical, psychological, and economic harm as a result of the torture inflicted upon them and their subsequent deportation. (Id. 16, 17, 18.)</t>
  </si>
  <si>
    <t xml:space="preserve">Court held that the defendant was immune under head of state immunity for ATS and TVPA claims. </t>
  </si>
  <si>
    <t>PJ, NA, LON, NNP</t>
  </si>
  <si>
    <t>Plaintiff failed to make any allegations as to law of nations or treaty of the US that pertain to his claims</t>
  </si>
  <si>
    <t xml:space="preserve">Court granted the motion for partial dismissal and defendant's motion for summary judgment because plaintiffs had exhausted every possible avenue for relief--had already brought this case </t>
  </si>
  <si>
    <t>Report adopted 2013 WL 84919.</t>
  </si>
  <si>
    <t>Adopted 2013 WL 1819218.</t>
  </si>
  <si>
    <t>Racial discrimination and expropriation aren't actionable under the ATS</t>
  </si>
  <si>
    <t>AOS, LON</t>
  </si>
  <si>
    <t>State tort law claims</t>
  </si>
  <si>
    <t>Adopting report: 2013 WL 665618</t>
  </si>
  <si>
    <t>Voluntarily dismissed.</t>
  </si>
  <si>
    <t xml:space="preserve">Reversed on appeal August 2014 and remanded to lower court. Doe v. Robertson, 751 F.3d 383 (5th Cir. 2014). Reversal on the issue of qualified immunity only on the Bivens claims. </t>
  </si>
  <si>
    <t>IPC, SI, S</t>
  </si>
  <si>
    <t>Court affirmed the dismissal of plaintiffs' suit, finding that allegations were insuffiicent to state claims for violation under ATA, ATS, and TVPA. Specifically, the court found that: (1) plaintiffs failed to allege that defendants prximately caused their injuries under ATA; (2) no universal norm against terrorism under law of nations; (3) TVPA only provides liability for natural persons; (4) plaintiffs failed to show that defendants owed them a duty</t>
  </si>
  <si>
    <t>Litigation remains ongoing but ATS and TVPA claims are resolved.</t>
  </si>
  <si>
    <t>Second Circuit held that corporations could not be held liable under the Law of Nations because they are not "persons" and no corporation has been held liable by an international tribunal before.</t>
  </si>
  <si>
    <t>Ps alleged that Royal Dutch Petroleum Co. aided and abetted the Nigerian military when it killed, tortured, and raped protestors who opposed the oil company's pipeline.</t>
  </si>
  <si>
    <t xml:space="preserve">Court denied plaintiff's motion for default judgment but granted request to transfer the action </t>
  </si>
  <si>
    <t>COURT DENIES Ds motion to dismiss except on the grounds of rights related to peaceful assembly. 1. sources used by court to determine that emigres established customary international (CIL) law norm were competent;
2 claims for CIL norm prohibiting crimes against humanity were sufficiently specific to establish subject matter jurisdiction;
3 claims for rights related to peaceful assembly were insufficient to establish CIL norm required to confer jurisdiction;
4 whether defendants could be held vicariously liable for Nigerian government's tortious conduct was irrelevant in jurisdiction analysis;
5 evidence of officer's direct involvement in violating CIL norm was sufficient to confer jurisdiction; and
6 court had jurisdiction over claims of emigre, even though she became United States citizen after commencement of action.</t>
  </si>
  <si>
    <t xml:space="preserve">Improper service. See 2009 opinion. </t>
  </si>
  <si>
    <t>Court granted motion to dismiss on one cause of action and denied motion to dismiss on threE causes of action. Plaintiff failed to allege facts that rose to crime against humanity.</t>
  </si>
  <si>
    <t>PMTD/WP</t>
  </si>
  <si>
    <t>Probably settled (see Drimmer)</t>
  </si>
  <si>
    <t xml:space="preserve">Plaintiff brought action to challenge his removal to Syria after he completed his prison sentence for bank fraud. Claimed he was subject to arbitrary detention, cruel inhuman and degrading treatment and violations of the Vienna Convention. </t>
  </si>
  <si>
    <t>Claim foreclosed by law of case -- previous 2d Cir. opinion held this was not a violation of the ATS</t>
  </si>
  <si>
    <t>PMSJ</t>
  </si>
  <si>
    <t xml:space="preserve">Court granted in part and denied in part defendant's MSJ, finding that plaintiffs have provided sufficient evidence for their allegations of seious abuse but have not demonstrated sufficient nexus of two corporate Ds to abuse for liability to attach. </t>
  </si>
  <si>
    <t>BTP</t>
  </si>
  <si>
    <t>Appeal dismissed (4th Circ. 12-2178) (Feb 03, 2014)</t>
  </si>
  <si>
    <t>1 suit was not barred under state secrets doctrine pursuant to Totten;
2 suit was not barred under state secrets doctrine pursuant to Reynolds;
3 fact that certain documents had been classified did not compel finding that documents were subject to state secrets privilege; and
4 Court of Appeals could not affirm grant of motion to dismiss on ground that there was “no possibility” that foreign nationals could establish prima facie case without using privileged information.</t>
  </si>
  <si>
    <t>In determining whether exhaustion applies in a particular ATS case, the defendant bears the burden to plead and justify an exhaustion requirement.</t>
  </si>
  <si>
    <t xml:space="preserve">Holocaust survivors and heirs and beneficiaries of Holocaust victims brought putative class action against French government and nationally-run railroad and bank, stemming from alleged confiscation of victims' money and property prior to deportations to Nazi-run concentration camps. </t>
  </si>
  <si>
    <t>Can't sue states -- they are immune under FSIA</t>
  </si>
  <si>
    <t>592 F.Supp.2d 57</t>
  </si>
  <si>
    <t>NPP</t>
  </si>
  <si>
    <t>643 F.Supp.2d 382</t>
  </si>
  <si>
    <t>Ds engaged in acts of piracy under the ATS</t>
  </si>
  <si>
    <t>1 equitable tolling of applicable limitations period was appropriate;
2 former officer was not entitled to immunity pursuant to the Foreign Sovereign Immunities Act (FSIA);
3 plaintiffs were not required to exhaust their available Peruvian remedies; and
4 action did not raise any nonjusticiable political question.</t>
  </si>
  <si>
    <t xml:space="preserve">MSJ on Oct. 08, 2010 </t>
  </si>
  <si>
    <t>Court previously granted plaintiff's motion for default judgment against defendants for ATS claims. 2d Cir. reversed default and remanded for further proceedings.</t>
  </si>
  <si>
    <t>DI, HOS</t>
  </si>
  <si>
    <t>Plaintiffs filed this action as the legal representatives of relatives Plaintiffs allege were the victims of extrajudicial killings while living in their native Sri Lanka. Compl. ¶¶ 3–5. Plaintiffs allege Defendant has “virtually unlimited government power in Sri Lanka,” “exercise[s] command responsibility over the Sri Lankan armed forces or security services,” and “knew or should have known of the extrajudicial killings under color of foreign law of [Plaintiffs' relatives].” 
Manoharan v. Rajapaksa, 845 F. Supp. 2d 260, 261 (D.D.C. 2012) aff'd, 711 F.3d 178 (D.C. Cir. 2013)</t>
  </si>
  <si>
    <t xml:space="preserve">Court dismissed plaintiff's suit based on diplomatic immunity and head of state immunity. </t>
  </si>
  <si>
    <t>On November 23, 1985, three members of the Abu Nidal Organization3 (“ANO”) hijacked Egypt Air Flight 648, traveling from Athens, Greece to Cairo, Egypt. At that time, the governments of Libya and Syria sponsored ANO by providing a variety of monetary, material, diplomatic, and logistical support.Shortly after takeoff, the plane made an emergency landing at the Malta International Airport, where it remained for twenty-four hours until Egyptian Commandos attempted to board it. The combination of gunfire by the ANO members, a fire started by the Egyptian Commandos' explosives, and the ANO members' deployment of hand grenades rendered the plane “damaged beyond repair” and unfit “for any purpose whatsoever.” Compl. ¶ 51 [C.A. No. 08–504].Plaintiffs, which are both foreign and United States national juridical entities, provided liability insurance for the hull of the plane. Following the hijacking, they “compensated” Egypt Air “for the cost of the destroyed airplane.” Id. ¶ 64.
Certain Underwriters at Lloyds London v. Great Socialist People's Libyan Arab Jamahiriya, 677 F. Supp. 2d 270, 272 (D.D.C. 2010)</t>
  </si>
  <si>
    <t>Because the LCRA, Settlement Agreement, and Executive Order specifically and comprehensively withdraw any exception to sovereign immunity that may be provided in the FSIA with regard to Defendants' pre–2006 support of terrorist acts, this Court lacks subject matter jurisdiction over the Libyan Defendants.</t>
  </si>
  <si>
    <t>Civil Action Nos. 06–731 (GK), 08–504 (GK).</t>
  </si>
  <si>
    <t xml:space="preserve">No sovereign immunity. </t>
  </si>
  <si>
    <t>or the foregoing reasons, final judgment against Al Qaeda will be entered for the above 374 plaintiffs by way of a separate Judgment Order in the amount of $161,309,500 per person.
Mwani v. Al Qaeda, No. CV 99-125 (JMF), 2014 WL 6463227, at *4 (D.D.C. Nov. 18, 2014)</t>
  </si>
  <si>
    <t>Case is closed.</t>
  </si>
  <si>
    <t xml:space="preserve">Court declined to certify issue for appeal relating to ATS claim about whether plaintiffs have stated an ATS cognizable claim, whether the TVPRA preempts any such claim, and whether any such claim also requires state action. It held that claims for involuntary servitude do not require state action. </t>
  </si>
  <si>
    <t xml:space="preserve">Motion for a new trial and for judgment as a matter of law denied. </t>
  </si>
  <si>
    <t>Magistrate granted defendant's motion to dismiss with regards to ATS claims (later reversed in part)</t>
  </si>
  <si>
    <t>Plaintiff brought suit against defendants for 10 claims of relief in connection with his custody by the BOP.</t>
  </si>
  <si>
    <t xml:space="preserve">Court dismissed plaintiff's claims against many defendants and granted in part and denied in part plaintiff's claims against other defendants. ATS claims are dismissed in their entirety. </t>
  </si>
  <si>
    <t>DDJ</t>
  </si>
  <si>
    <t>In this case, relatives of twelve men allegedly tortured, murdered, and/or imprisoned by officials of the Islamic Republic of Iran sue defendant Seyed Mohammad Khatami, the former President of Iran, for damages under the Torture Victim Protection Act and the Alien Tort Claims Act</t>
  </si>
  <si>
    <t xml:space="preserve">I accept plaintiffs' representation that Khatami was personally served with the summons and complaint. The problem, however, is that Khatami was served in Virginia-not New York. </t>
  </si>
  <si>
    <t>The jury found no liability against any defendant under the Alien Tort Claims Act and with respect to the claim of negligent hiring, training, retention and supervision of John Lima and Willard Stovall.</t>
  </si>
  <si>
    <t xml:space="preserve"> the case arose out of the appalling conditions that prevailed at the detention center in Elizabeth, New Jersey (the “Elizabeth Center”), managed by Esmor under contract with the Immigration and Naturalization Service. With one exception, the Plaintiffs were persons awaiting hearing on their applications for asylum.</t>
  </si>
  <si>
    <t>Plaintiff Cecilia Santos was tortured and assaulted while in custody at the National Police headquarters in San Salvador. On September 25, 1980, she was arrested and accused of planting a bomb. She was taken to the headquarters of the National Police where she was electrocuted, physically tortured with acid, and had an object forced into her vagina. She spent 32 months in confinement.On September 11, 1980, members of the National Police entered Plaintiff Jose Calderon's home, forced him to the ground, and murdered Calderon's father.Plaintiff Erlinda Franco's husband, Manuel, was abducted, tortured, and killed in 1980. He was a professor at the National University and was a prominent leader of the Democratic Revolutionary Front (FDR). On November 27, 1980, he attended a meeting of FDR leadership in San Salvador. While at the meeting, members of the Security Forces abducted Mr. Franco and five other leaders of the FDR. Later that day, the bodies of Mr. Franco and the other five men were found. Each had visible signs of torture.On August 25, 1983, Plaintiff Daniel Alvarado was abducted by members of the Treasury Police while attending a soccer game. He was accused of killing Lt. Cmdr. Albert Schaufelberger, a United States military advisor in El Salvador. After four days of torture, Alvarado confessed to killing Schaufelberger. Carranza presided over the ensuing press conference. After being held in custody for several weeks, Alvarado was questioned by members of the United States Navy and Federal Bureau of Investigation about the assassination of Schaufelberger. Alvarado was unable to provide accurate information about the assassination and subsequently explained that his confession was coerced through torture. After imprisonment for over two years, Alvarado fled to Sweden.
Chavez v. Carranza, 559 F.3d 486, 491 (6th Cir. 2009)</t>
  </si>
  <si>
    <t>$1.5 million to each plaintiff. CJA reports garnishment of one bank account, but I don't see this on the docket sheet (I do see a motion for garnishment, but I don’t see it being granted).  See: http://www.cja.org/section.php?id=73</t>
  </si>
  <si>
    <t>LON, AP</t>
  </si>
  <si>
    <t xml:space="preserve">Court allows suit to proceed but holds ATS is not a basis for jurisdiction because the harms aren't sufficiently universal (contract interrogators are a recent practice) and the D is a private party, not an official. </t>
  </si>
  <si>
    <t xml:space="preserve">This case concerns the civil tort claims of four Iraqi citizens alleging that United States government contractor interrogators tortured them during their detention at Abu Ghraib prison in Iraq. </t>
  </si>
  <si>
    <t>D/MPI</t>
  </si>
  <si>
    <t>Former domestic servant, an Indian citizen, brought action against former Kuwaiti diplomat, her employer, and State of Kuwait, alleging former diplomat subjected her to slavery, including trafficking, involuntary servitude, forced labor, and sexual abuse.</t>
  </si>
  <si>
    <t xml:space="preserve">Kuwait has sovereign immunity from this action and the Court therefore lacks subject matter jurisdiction to grant a default judgment against it. But no immunity bars this Court from granting a default judgment against the Individual Defendants. Not entitled to Diplomatic Immunity. </t>
  </si>
  <si>
    <t>No. 06 Civ. 4880 (PKC)</t>
  </si>
  <si>
    <t>n 1997, Fr. Aguilar was placed back at the Diocese of Tehuacan, where he worked at various churches, including San Vicente de Ferrer. (Id. ¶ 56.)That year, Fr. Aguilar raped and sexually abused Plaintiff, who was twelve years old at the time. (Id. ¶ 57.)In 2003, a Mexican court found Fr. Aguilar guilty of one count of sexual abuse that occurred in 1997, unrelated to Plaintiff, and sentenced him to one year in prison. (Id. ¶ 62.)On appeal, the Mexican court affirmed Fr. Aguilar's conviction, but relieved him from serving his sentence because of the age of the crime. (Id. ¶ 64.)</t>
  </si>
  <si>
    <t>Survivors who had been injured, and relatives of those who had been killed in 21 suicide bombings in Israel between the years 2000 and 2003 filed suit against United States oil companies and individuals in the oil business for financing terrorism by violating United Nation's Oil-for-Food Program (OFP) through illegal purchase of oil from Saddam Hussein, and for violations of Torture Victims Protection Act (TVPA), Alien Tort Statute (ATS), and Antiterrorism Act (ATA). Defendants moved to transfer venue and to dismiss</t>
  </si>
  <si>
    <t xml:space="preserve">Insufficient intent under an aiding and abetting standard. (Purpose rather than knowledge.) TVPA claims lacked enough of a nexus to color of law and also weren't against a natural person. </t>
  </si>
  <si>
    <t>Plaintiffs brought suit against defendant, who was in charge of certain Peruvian military forces which carried out the so-called Accomaraca Massacre: Mr. Hurtado was in charge of certain Peruvian military forces which carried out the so-called Accomarca Massacre on August 14, 1985, in a mountainous region of Peru. The security forces went to Accomarca -- an indigenous area of Peru in a zone under military command -- and the nearby area of Lloccllapampa (a savannah below Accomarca where crops and some houses were located), looking for members of the Sendero Luminoso (or Shining Path), a terrorist insurgent group dedicated to overthrowing the Peruvian government by violent force, and which had a presence in Accormarca. As reports from the Peruvian Truth Commission and a Senate Investigative Panel indicated, the residents of Accomarca were caught between the Sendero Luminoso, which did not hesitate to exterminate all those who opposed it, and the military, which was involved in an all-out war to eradicate the terrorist group.
Although no Sendero Luminoso members or weapons were found in the area, Mr. Hurtado ordered his men to round up Lloccllapampa's residents on the pretense that  [3] there was going to be some sort of assembly or meeting. The soldiers then, on Mr. Hurtado's orders, brutally beat the men, and raped some of the women. Then they killed almost all of the residents who had been rounded up with machine-gun fire and grenades. Mr. Hurtado himself lobbed one grenade into a small house where some of the residents had been forced into. The soldiers subsequently went from house to house in Lloccllapampa, looking for and killing all who could be found.
Lizarbe v. Hurtado, 2008 U.S. Dist. LEXIS 109517, 2-3 (S.D. Fla. Mar. 4, 2008)</t>
  </si>
  <si>
    <t>Court awarded damages to plaintiffs  on the basis of the TVPA alone: . Teofila Ochoa Lizarbe: $ 2.5 million for pain and suffering &amp; $ 2.5 million in punitive damages
. Cirilia Pulido Baldeon: $ 1.5 million for pain and suffering &amp; $ 2.5 million in punitive damages
. Estate of Silvestra Lizarbe Solis: $ 1 million for wrongful death and pain and suffering &amp; $ 2.5 million in punitive damages
. Estate of Gerardo Ochoa Lizarbe: $ 1 million for wrongful death and pain and suffering &amp; $ 2.5 million in punitive damages
. Estate of Victor Ochoa Lizarbe: $ 1 million for wrongful death and pain and suffering &amp; $ 2.5 million in punitive damages
. Estate of Ernestina Ochoa Lizarbe: $ 1 million for wrongful death and pain and suffering &amp; $ 2.5 million in punitive damages
. Estate of Celestino Ochoa Lizarbe: $ 1 million for wrongful death and pain and suffering &amp; $ 2.5 million in punitive damages
. Estate of Edwin Ochoa Lizarbe: $ 1 million for wrongful death and pain and suffering &amp; $ 2.5 million in punitive damages
. Estate of Fortunata Badeon Gutierrez: $ 1 million for wrongful death and pain and suffering &amp; $ 2.5 million in punitive damages
. Estate  [10] of Edgar Pulido Baldeon: $ 1 million for wrongful death and pain and suffering &amp; $ 2.5 million in punitive damages</t>
  </si>
  <si>
    <t xml:space="preserve">Bench trial on damages resulted in award of $12 million in compensatory damages and $25 million in punitive damages. D extradicted to Peru. No info on collection efforts http://www.cja.org/section.php?id=22. </t>
  </si>
  <si>
    <t>Plaintiffs' complaint alleges that Villanueva and Fernandez fraudulently recruited Plaintiffs from the Philippines and the United States to work for Defendants in country clubs and hotels in Florida and New York. While working for Defendants, Plaintiffs allege they were forced to live in severely overcrowded housing, work overtime hours without compensation, accept exorbitant monthly deductions from their paychecks for food, housing, and transportation—all which was promised to be provided free of charge, and they were pressured to comply with Defendants' demands through threats of arrest, imprisonment, deportation, loss of work, and black-listing. As a result, Plaintiffs allege they lived in constant fear of Defendants and believed they had no choice other than to obey their orders and continue working.</t>
  </si>
  <si>
    <t>08/28/2012 DEFAULT JUDGMENT AGAINST MOHAMED ALI SAMANTAR.SIGNED BY DISTRICT JUDGE LEONIE M. BRINKEMA ON 8/28/12. (YGUY) (ENTERED: 08/28/2012)</t>
  </si>
  <si>
    <t>3 plaintiffs were not required to establish state action in order to state claims under ATS;
4 human trafficking and forced labor were actionable under ATS;</t>
  </si>
  <si>
    <t>Nepali citizens brought action under Trafficking Victims Protection Reauthorization Act (TVPRA), Racketeer Influenced and Corrupt Organizations Act (RICO), and Alien Tort Statute (ATS) alleging that military contractor and its subsidiaries knowingly used Jordanian personnel staffing company that mistreated and failed to protect plaintiffs and their decedents. After case was transferred, defendants moved to dismiss.</t>
  </si>
  <si>
    <t xml:space="preserve">Ps allege that Colorado prison tortured him and transferred him in violation of Oklahoma law. </t>
  </si>
  <si>
    <t xml:space="preserve">P made no concrete allegations and complaint didn't contain a statement of jurisdiction. </t>
  </si>
  <si>
    <t>Ps requested leave to amend their complaint. Court granted this leave.</t>
  </si>
  <si>
    <t>NV, S</t>
  </si>
  <si>
    <t xml:space="preserve">Ps weren't bringing wrongful death suits on their own behalf -- therefore they lack standing under the TVPA. Additionally, the ATS claims are prevented by res judicada. Therefore, Ps have no standing to bring such claims. </t>
  </si>
  <si>
    <t>Victims and family members of persons killed or injured in terrorist suicide attacks in Israel brought action against oil companies and personnel, alleging claims under federal tort statutes. Defendants moved for transfer of venue.</t>
  </si>
  <si>
    <t>The District Court, Henry H. Kennedy, Jr., J., held that balance of interests favored court's discretionary transfer of action.</t>
  </si>
  <si>
    <t>Civil Action No. 09–00001 (HHK)</t>
  </si>
  <si>
    <t>Court granted defendant's motion for summary judgment and denied plaintiff's motion for summary judgment. Court treated plaintiff's ATS claims as TVPRA claims because 1) The ATS had never been applied to claims *domestically* 2) ATS is preempted by the TVRPA</t>
  </si>
  <si>
    <t>Plaintiff Solomon Ben–Tov Cohen is being detained at the Immigration and Customs Enforcement Processing Center in Aurora, Colorado. Mr. Cohen has filed pro se a Prisoner Complaint claiming that Defendants have caused him to be denied release on bond. As relief Mr. Cohen seeks damages, a declaration that Defendants' actions are unlawful, and the correction of official records.</t>
  </si>
  <si>
    <t xml:space="preserve">Mr. Cohen's claim for mandamus relief will be dismissed because he fails to identify a clear right to the relief sought, that the defendants have a plainly defined and peremptory duty to perform the action in question, and that no other adequate remedy is available. </t>
  </si>
  <si>
    <t>Civil Action No. 08–CV–01991–BNB</t>
  </si>
  <si>
    <t>2009 WL 3208702</t>
  </si>
  <si>
    <t xml:space="preserve"> 09/30/2012 ORDER. FOR THE REASONS STATED IN THE ORDER, DEFENDANTS' JOINT MOTION TO DISMISS 103 THE SECOND AMENDED COMPLAINT IS GRANTED, WITH PREJUDICE. ALL OTHER MOTIONS TERMINATED AS MOOT IN LIGHT OF THE DISMISSAL. CASE TERMINATED. SIGNED BY THE HONORABLE EDMOND E. CHANG ON 9/30/2012.MAILED NOTICE(CHANG, EDMOND) (ENTERED: 09/30/2012)</t>
  </si>
  <si>
    <t>Court reversed and remanded with instructions, finding that tort claims arising out of alleged torture were federally preempted under FTCA</t>
  </si>
  <si>
    <t>DDJ, PMTD</t>
  </si>
  <si>
    <t xml:space="preserve">Court found that personal jurisdiction does not exist over TRO, court has subject matter jurisdiction over plaintiffs' aiding and abetting crimes against humanity claim, and the complaint need not be dismissed against defendants for forum non conveniens or failure to exhaust. States that it has subject-matter jurisdiction because actions occurred in the United States. </t>
  </si>
  <si>
    <t>PMTD</t>
  </si>
  <si>
    <t>Plaintiffs voluntarily dismissed the terrorism claim of ATS on 10/23/14</t>
  </si>
  <si>
    <t>NI, PAE</t>
  </si>
  <si>
    <t>P is an alien prisoner who alleged racial discrimination.</t>
  </si>
  <si>
    <t xml:space="preserve">Court dismissed his ATS claims in December 2012. Upheld them here because he had presented no new evidence or basis to overturn the decision. </t>
  </si>
  <si>
    <t xml:space="preserve">Plaintiffs bring this action against defendant Parkash Singh Badal, the Chief Minister of the State of Punjab, India, alleging that defendant violated the Torture Victim Protection Act and the Alien Tort Statute by directing the commission of various acts of torture in Punjab. </t>
  </si>
  <si>
    <t>Race discrimination</t>
  </si>
  <si>
    <t>Torture</t>
  </si>
  <si>
    <t xml:space="preserve">Plaintiffs make a prima facie showing of service, but defendant offers strong and convincing evidence that overcomes that showing. The testimony and corroborating documentary evidence presented by defendant establish that defendant was not at Oak Creek High School on August 9, 2012, and that plaintiffs' process server served Kalra instead of defendant. </t>
  </si>
  <si>
    <t>12–CV–00806</t>
  </si>
  <si>
    <t>No. 4:12CV0923.</t>
  </si>
  <si>
    <t>Free Speech</t>
  </si>
  <si>
    <t>Case dismissed by 2d Cir. on Sept. 19 2013 because it lacks an "arguable basis in law or fact."</t>
  </si>
  <si>
    <t>Apartheid</t>
  </si>
  <si>
    <t xml:space="preserve">Court granted MTD because it lacked subject matter jurisdiction under Kiobel, and the claims are barred by the statute of limitations (ten years) and on standing grounds. It was also FL because the P had filed the same lawsuit in many different jurisdictions. </t>
  </si>
  <si>
    <t>Appeal dismissed by the 11th Cir. on Oct. 9 2013. No. 13-14040</t>
  </si>
  <si>
    <t>Terrorism</t>
  </si>
  <si>
    <t>Toture, extrajudicial killings</t>
  </si>
  <si>
    <t>Appeal dismissed Dec. 13 2013.</t>
  </si>
  <si>
    <t>Plaintiff, a resident of Nigeria (doc. 1 at 13), names The Salvation Army, Nigeria Territory (Social Services Section) as the sole Defendant in this action (id. at 1). According to the complaint, on July 9, 2012, Plaintiff and Mutiu Adesina Oyelakin applied for humanitarian relief from Defendant (id. at 5). Defendant's agent advised them to “write down what happened in detail” (id.). The agent further advised them that they would be interviewed by the Panel of Committee to present evidence to support their application for aid (id.). Plaintiff states he returned to Defendant's office on July 17, 2012, and was informed to return in two weeks (id. at 5–6). Plaintiff alleges he returned on August 13, 2012, and was provided a letter dated August 8, 2012, denying his application without an interview or an opportunity to present evidence to support his application, and without a means to appeal the decision (id. at 6; doc. 1–1 at 12). Plaintiff alleges Defendant's agent advised him that the decision was final and could not be appealed (doc. 1 at 6). When Plaintiff inquired as to why he had not been notified of the August 8 decision, the agent stated that because she had advised Plaintiff to return to the agency to be advised of the status of his application, there was no need to send him the written notice of the decision (id.). Plaintiff also states the agent refused to provide him a copy of his written application (id.).</t>
  </si>
  <si>
    <t>Due process</t>
  </si>
  <si>
    <t>Torture, indefinite detention</t>
  </si>
  <si>
    <t>Plaintiff Fotso is a Cameroonian who is currently in the custody of the Republic of Cameroon incarcerated at the Gendarmerie lock-up in the Secretariat d'Etat a la defense in the charge of the Gendarmerie. On December 1, 2010, Cameroon initiated a criminal action against plaintiff alleging he and others fraudulently kept $31,000,000 . While imprisoned at the Yaunde prison, plaintiff was housed in a small windowless cell without access to light or fresh air for more than 12 hours each day. On May 25, 2012, plaintiff was transferred to the Gendarmerie lock-up run by defendant Jean Baptiste Bokam, the Secretary of State for the Defense in charge of National Gendarmerie. During the transfer, plaintiff was beaten, kicked, shocked, and otherwise subject to physical and emotional torture by hooded soldiers.  Plaintiff alleges that defendant Cameroon intended to confine him without trial.</t>
  </si>
  <si>
    <t>Kiobel means P cannot bring suit under ATS against the officers because the events took place outside the United States. Also he cannot sue Cameroon under the ATS because it is a state and entitled to immunity.</t>
  </si>
  <si>
    <t>PAE, SI</t>
  </si>
  <si>
    <t xml:space="preserve">On January 5, 2012, this Court entered a final default judgment (the “Default Judgment”) in favor of Plaintiff, John Doe, a Venezuelan citizen and resident alien of the United States, for a total of $36.8 million against Defendants, Ejercito De Liberación Nacional (“ELN”) and Fuerzas Armadas Revolucionarios de Colombia (“FARC”)—both guerilla organizations operating in the Republic of Colombia—for injuries arising out of his kidnapping and torture by Defendants between 1997 and 1998. This matter is before the Court on a Renewed Motion to Intervene &amp; Response in Opposition to John Doe's Motion to File Execution Proceedings Under Seal [D.E. No. 65], filed on May 1, 2013, by eight American citizens (collectively “Intervenors”)—victims who also hold a default judgment (totaling $318.03 million) against FARC under the Anti–Terrorism Act, 18 U.S.C. § 2333, (their “ATA judgment”).1 </t>
  </si>
  <si>
    <t>Kidnapping, torture</t>
  </si>
  <si>
    <t>Court denied motion to intervene by U.S. vicitms of the FARC and held they lacked subject-matter jurisdiction under ATS because intervenors' interest in defendant's assets was not protectable and because that interest is not impaired by plaintiff's action</t>
  </si>
  <si>
    <t>After a bench trial on damages, Plaintiff sought and obtained the Default Judgment, which awarded Plaintiff $36.8 million in damages. (ECF No. 42).</t>
  </si>
  <si>
    <t xml:space="preserve">Court denied plaintiff's motion for default judgment because ATS did not provide court with subject-matter jurisdiction because the acts occurred exclusively outside the United States. </t>
  </si>
  <si>
    <t>Motion to intervene denied.</t>
  </si>
  <si>
    <t>Case dismissed from S.D. Fla. without prejudice 1/3/14 due to P's failure to prosecute</t>
  </si>
  <si>
    <t>Forced labor</t>
  </si>
  <si>
    <t>Rape, torture</t>
  </si>
  <si>
    <t xml:space="preserve">Four Iraqi citizens brought action against military contractor, alleging that they were abused and tortured during their detention in Abu Ghraib, Iraq as suspected enemy combatants. </t>
  </si>
  <si>
    <t>Torture, arbitrary detention</t>
  </si>
  <si>
    <t xml:space="preserve">Plaintiffs' ATS claims are barred because the ATS does not provide jurisdiction over their claims, which involve tortious conduct occurring exclusively outside the territory of the United States. As Kiobel suggested, if Congress were to determine that the ATS should apply extraterritorially, a statute more specific than the ATS would be required. </t>
  </si>
  <si>
    <t>Due process, torture</t>
  </si>
  <si>
    <t>Appeal dismissed on  12/02/2013</t>
  </si>
  <si>
    <t>Plaintiff, a resident of Nigeria, claims that the “Nigeria Police Force in conjunction with the Management of B.S.S. Steel Rolling Mills,” arrested and detained her without due process. Plaintiff had already filed similar case and the case was dismissed</t>
  </si>
  <si>
    <t xml:space="preserve">Torture, arbitrary detention </t>
  </si>
  <si>
    <t>Plaintiffs alleged that they were wives and legal heirs, parents and legal heirs, and children and legal heirs of those “murdered by the AUC's Juan Andres Alvarez Front in furtherance of its agreement with Drummond to provide security, pacify the area, and otherwise ensure that the civilian population in and around the Drummond mine and its railroad line would not in any way provide support or cooperation to the FARC or other leftist rebels.” They  additionally asserted that each of the killings at issue was an “extrajudicial killing” in and that Defendants, including Jimenez, were liable for those killings because the paramilitaries carried them out as Defendants' “agents,” and because Defendants provided the paramilitaries with “knowing and substantial assistance,” and conspired with, aided and abetted, and engaged in “joint action” with the paramilitaries in carrying out the murders. (Compl., ¶¶ 106–120).</t>
  </si>
  <si>
    <t xml:space="preserve">Command responsibility is a military doctrine and doesn't apply to corporations. </t>
  </si>
  <si>
    <t>CR, NL, AGENCY</t>
  </si>
  <si>
    <t>Plaintiffs alleged that they were wives and legal heirs, parents and legal heirs, and children and legal heirs of those “murdered by the AUC's Juan Andres Alvarez Front in furtherance of its agreement with Drummond to provide security, pacify the area, and otherwise ensure that the civilian population in and around the Drummond mine and its railroad line would not in any way provide support or cooperation to the FARC or other leftist rebels.”(Compl., ¶ 15). Plaintiffs sought “damages for the loss of their relative who was an innocent civilian murdered in furtherance of Drummond's security objectives and also as a result of the civil conflict between the AUC and the FARC[.]” (Compl., ¶ 15). The allegations of the original complaint centered on the contention that Defendants Drummond Company, Inc. (“DCI”) and Drummond Ltd. (“DLTD”) paid and conspired with paramilitaries, specifically the AUC, to harm union leaders and provide “security” for Drummond's rail line and facilities.</t>
  </si>
  <si>
    <t xml:space="preserve">War crimes, extrajudicial killings </t>
  </si>
  <si>
    <t>PAE, NI</t>
  </si>
  <si>
    <t xml:space="preserve">Ps presented insufficient *admissible* evidence to show that there was a nexus to the US (i.e. that any of the aiding and abetting, etc. occurred in the US) and even had they presented such evidence their reading of Kiobel is wrong. The torts did not occur in the United States and therefore ATS claims must be dismissed. TVPA claims are not perpetrated by an individual but rather a company and therefore there is no cause of action. </t>
  </si>
  <si>
    <t>War crimes, Extrajudicial killings</t>
  </si>
  <si>
    <t>No. 2:09–CV–1041–RDP.</t>
  </si>
  <si>
    <t>Plaintiffs are practitioners of Falun Gong, a spiritual discipline consisting mainly of exercises and meditation designed to foster health, fitness, and “self-cultivation.”1(Compl.¶¶ 38–39.) Introduced in 1992, Falun Gong now claims over 100 million adherents, most of whom are in China. (Id. ¶ 40.)Although Chinese authorities initially supported the practice of Falun Gong, since 1996 they have restricted the spread of its teachings and persecuted its members. (Id. ¶¶ 41–42.)In 1999, following a gathering of more than 10,000 Falun Gong practitioners to protest their persecution, the Chinese government intensified its campaign against the movement at the direction of the ruling CCP. (Id. ¶¶ 43–44, 47, 59–61.)It began to arrest the movement's practitioners and to subject them to forced labor, imprisonment, and brainwashing. (Id. ¶¶ 47–52.)</t>
  </si>
  <si>
    <t>Torture, Genocide, Extrajudicial killing, Arbitrary arrest and imprisonment, and violation of freedom of thought, conscience, and religion</t>
  </si>
  <si>
    <t xml:space="preserve">1. Court had no subject mater jurisdiction because torts occurred abroad and 2. No personal jurisdiction because the D has no connection to New York. </t>
  </si>
  <si>
    <t xml:space="preserve">Plaintiff, a resident of Nigeria, asserts that he attempted to renounce his Nigerian citizenship and requested to be extradited to the United States, but the Minister of the Interior did not respond to his request. Plaintiff asserts that this inaction violated his right to a fair hearing and various human rights treaties. </t>
  </si>
  <si>
    <t xml:space="preserve">Court held that complaint should be dismissed with prejudice because events took place in Nigeria. Also the P had field multiple other lawsuits, so this one was frivolous. </t>
  </si>
  <si>
    <t>Order denying objections to report 09/11/2013</t>
  </si>
  <si>
    <t xml:space="preserve">Plaintiff, a resident of Nigeria, asserts that his right to education was denied when he was expelled from college after repeating a class and that he was arrested for crimes he never committed on two different occassions. </t>
  </si>
  <si>
    <t>Right to education, arbitrary detention</t>
  </si>
  <si>
    <t>Court held that complaint should be dismissed with prejudice based on Kiobel and because it was filed outside the SOL and because he had field multiple lawsuits.</t>
  </si>
  <si>
    <t>Appeal dismissed for lack of prosecution on 11/4/13.</t>
  </si>
  <si>
    <t>Plaintiff brings claims against eighteen defendants in this case, including the heads of state of several countries, the Pentagon, the United States Congress, the Secretary General of the United Nations, and several multinational corporations.1Plaintiff, a resident of Nigeria, seeks redress for crimes against humanity and human rights violations that have occurred during the civil war in Syria. Plaintiff requests the Court to order a ceasefire in Syria, halt the sale of arms to Syria, and compensate the victims of the civil war.</t>
  </si>
  <si>
    <t>Court held that complaint should be dismissed with prejudice  because the ATS cannot confer subject-matter jurisdiction onto Plaintiff's claims because the violations at issue all occurred outside the United States, and the Syrian civil war does not “touch” or “concern” the United States in such a way that would overcome the ATS's presumption against extraterritoriality,for lack of standing, and because the plaintiff had filed multiple lawsuits.</t>
  </si>
  <si>
    <t>Objections to report denied on 9/13/13.</t>
  </si>
  <si>
    <t>War crimes</t>
  </si>
  <si>
    <t>Free speech, crimes against humanity</t>
  </si>
  <si>
    <t>Petition for mandamus denied. Case is in discovery.</t>
  </si>
  <si>
    <t>Arbitrary detention, torture, cruel inhuman and degrading treatment</t>
  </si>
  <si>
    <t>Court adopted recommendantion that plaintiff be awarded $5 million in compensatory damages and $10 million in punitive damages. Kiobel didn't matter because D failed to appear. Judgment entered on 10/3/13.</t>
  </si>
  <si>
    <t>Court granted plaintiff's motion for default judgment against defendants North Korea and Iran under other causes of action and denied motion for default judgment against defendant CBI. A special master has been appointed.</t>
  </si>
  <si>
    <t>Plaintiff is a Canadian National currently incarcerated in the Colorado Department of Corrections (“CDOC”). Plaintiff asserts that the CDOC has wrongly refused to treat his telephone calls with the Canadian consulate as “privileged” and “unmonitored.” Plaintiff contends that the CDOC treats his mail to and from the Canadian consulate as privileged, but refuses to extend the same treatment to his telephone calls.
In addition, plaintiff alleges that on May 16, 2012, Defendant Barber yelled at plaintiff, waiving his finger in plaintiff's face, and made “wild accusations and threats.” Plaintiff further alleges that specific comments made by Defendant Barber “could have placed plaintiff's life in jeopardy as the [y] were heard by other inmates.” Defendant Barber further threatened to remove plaintiff from his work assignment. Plaintiff filed a grievance against Defendant Barber. Plaintiff alleges that on July 9, 2012, he was removed from the Arkansas Valley Correctional Facility in retaliation for filing the grievance.</t>
  </si>
  <si>
    <t>Apatheid</t>
  </si>
  <si>
    <t>Men from Nepal were recrruited to work in Jordan on the premise that they would be paid a certain compensation. Instead, they were taken to Iraq. Plaintiff alleged that, in an effort to fulfill their contractual obligations, Defendants Daoud and KBR “willfully and purposefully formed an enterprise with the goal of procuring cheap labor and increasing profits,” and thereby engaged in human trafficking.</t>
  </si>
  <si>
    <t>Forced labor, human trafficking</t>
  </si>
  <si>
    <t xml:space="preserve">Court granted defendant's motion for summary judgment on the ATS claim because even though it was a U.S. defendant "mere corporate presence" was insufficient to displace the presumption against extraterritoriality. </t>
  </si>
  <si>
    <t>Appeal dismissed because P didn't pay filing fee 12/06/2013</t>
  </si>
  <si>
    <t>Free speech.</t>
  </si>
  <si>
    <t>Dutch Plaintiff created a anti-Volkwagen website and got sued. A judge ruled against her there. She brought action against defendants under ATS, alleging that legal actions abroad by defendants against plaintiff is a result of a conspiracy that violates her freedom of speech and freedom of thought</t>
  </si>
  <si>
    <t>While serving as Prime Minister, Tymoshenko renegotiated Ukraine's natural gas contracts with Russia and, in doing so, eliminated RosUkrEnergo AG (“RUE”) as an intermediary. (AC ¶ 9). RUE, a company in which Defendant Dmytro Firtash owns a 45% stake (AC ¶ 31), consequently suffered a “significant loss of business.” (AC ¶ 9). Firtash allegedly retaliated against Tymoshenko by financing the election of her party's political opposition—including current President Viktor Yanukovych (AC ¶ 147)—and by bribing Ukrainian officials to engage in “a widespread and systematic pattern of political persecution” against Plaintiffs. (AC ¶ 23). Specifically, Plaintiffs claim that they “have been arbitrarily arrested, detained, and prosecuted on unfounded, politically-motivated criminal charges in violation of international law.”(AC ¶ 2)
Plaintiffs contend that this political persecution is facilitated by a complex racketeering scheme perpetuated by both American and foreign individuals and businesses (collectively, “Defendants”). (AC ¶¶ 27–44). To transfer funds into offshore accounts and conceal illegal kickbacks to Ukrainian government officials, Firtash and other Defendants allegedly engaged in money laundering, mail fraud, and wire fraud using a “labyrinth of shell companies.” (AC ¶¶ 95–96, ¶¶ 278–83). Nadra Bank is named as one of the thirty-nine companies which are allegedly part of this “labyrinth.” (AC ¶ 96).</t>
  </si>
  <si>
    <t>Arbitrary detention</t>
  </si>
  <si>
    <t>1) Second circuit Kiobel I means the court must dismiss the case because it is brought against a corporation and 2) The facts of this case closely mirror those of Kiobel.Here too, Plaintiffs are citizens of a foreign country, Nadra Bank is a foreign corporation, and the tortious conduct at issue—arbitrary arrest and detention—took place on foreign soil.</t>
  </si>
  <si>
    <t xml:space="preserve">Collateral attack on default TVPA judgment succeeds because the FSIA creates immunity for Cuba and none of FSIA's exceptions apply. </t>
  </si>
  <si>
    <t xml:space="preserve"> Jerez filed a complaint in 2005 in Florida state court against the Republic of Cuba, Fidel Castro Ruz, Raul Castro Ruz, the Cuban Revolutionary Armed Forces and El Ministerio del Interior seeking damages for the physical and mental torture he allegedly endured when he was incarcerated in Cuban prisons in the early 1970's. Id. at 10–11. Jerez alleged that he was purposefully infected with Hepatitis C and developed cirrhosis of the liver, among other injuries. Pl.'s Objections to Magistrate Judge's Mem. Op. and Order (“Pl.'s Objs.”) at 6. In 2007, Jerez obtained a default judgment against the defendants in the Florida state court. Id. at 8; Opp'n to Pl.'s Objections by Centro de Bioactivos Químicos et al. (“Defs.' Opp'n”) at 2. In May 2009, the United States District Court for the Southern District of Florida granted full faith and credit to the state court judgment and entered default judgment against the defendants.</t>
  </si>
  <si>
    <t>See previous.</t>
  </si>
  <si>
    <t xml:space="preserve">Garnishment should be denied for failure to adhere to Florida garnishment notice provisions. </t>
  </si>
  <si>
    <t>See the below</t>
  </si>
  <si>
    <t>Over the course of the nationwide douzheng incited by the defendant, plaintiffs and other Falun Gong practitioners were detained either in transformation facilities or in “reeducation-through-labor” camps in China for extended periods of time and made to watch anti-Falun Gong propaganda films, such as “Li Hongzhi–The Man and His Deed”.Seeid. ¶ 98.They were also physically tortured by Chinese security forces: shocked with electric batons, handcuffed to beds while their bodies were stretched in opposite directions and hung from ceilings with handcuffs. See id. ¶ 24.The defendant “personally, and in collaboration with others, mobilized, instigated, ordered, [and] aided and abetted” these abuses. Id. ¶ 3.</t>
  </si>
  <si>
    <t xml:space="preserve">Despite plaintiffs' attempts to distinguish their claims from those in Kiobel, this case is also a paradigmatic “foreigncubed” case. The plaintiffs are all “past or present residents of the People's Republic of China, or visitors to that country”, SAC ¶ 1, the defendant is a Chinese citizen, id. ¶ 10, and the alleged violations of international law that the defendant allegedly aided and abetted-torture, arbitrary arrest and detention, crimes against humanity and violation of the rights to life, liberty, security of persons and peaceful assembly and association—all took place entirely abroad, in “Mainland China.” See id. ¶ 2. Under Kiobel, the ATS does not confer jurisdiction over such exclusively extraterritorial claims. </t>
  </si>
  <si>
    <t>Torture, forced labor, arbitrary detention, crimes against humanity</t>
  </si>
  <si>
    <t>IPC, PAE</t>
  </si>
  <si>
    <t>Child custody</t>
  </si>
  <si>
    <t>Extrajudicial killings</t>
  </si>
  <si>
    <t>Plaintiffs sought additional discovery to prove that the Drummond's conduct in Colombia touched and concerned the United States with sufficient force to displace the presumption of extraterritoriality after Kiobel changed the legal landscape. Discovery was closed at this point and had been closed prior to Kiobel. In the alternative, Ps sought to file a 4th amended complaint to plead additional allegations to show their case should be determined under Colombian law.</t>
  </si>
  <si>
    <t>The court denied the motion finding that Kiobel was predictable and that Ps had already sought evidence linking Drummond to the US and had failed (and hence SJ was granted).</t>
  </si>
  <si>
    <t>Torture, extrajudicial killings.</t>
  </si>
  <si>
    <t xml:space="preserve">war crimes, extrajudicial killings and crimines against humanity </t>
  </si>
  <si>
    <t>Salvador Dacer was a prominent and influential publicist in the Philippines until he was tortured and killed in November 2000 (Compl.¶¶ 21, 54–58). According to the complaint, his death was orchestrated by high-ranking members of the Joseph Estrada administration who perceived Salvador Dacer as a threat to their political power (Compl.¶¶ 48–59). At the time, former defendant Panfilo Lacson and current defendant Michael Aquino held positions as Director–General and Deputy Director, respectively, of the PNP–Intelligence Group, the country's counterintelligence agency (Compl.¶ 41). Family members sue under TVPA and ATS</t>
  </si>
  <si>
    <t>ATS had no extraterritorial reach but Ps establish standing under a different provision of the TVPA for wrongful death and Ds have not alleged failure to exhaust remedies.</t>
  </si>
  <si>
    <t>Torture, extrajudicial killing</t>
  </si>
  <si>
    <t>Torture, extrajudicial killings</t>
  </si>
  <si>
    <t>Rehearing denied in December 2013</t>
  </si>
  <si>
    <t>Corporations can be held liable under ATS and mens rea need not be specific intent.</t>
  </si>
  <si>
    <t>Forced child labor</t>
  </si>
  <si>
    <t xml:space="preserve">Court affirmed grant of MTD for defendants because claims were untimely and because the dispute took place abroad. </t>
  </si>
  <si>
    <t>Cert. denied in June 2014.</t>
  </si>
  <si>
    <t>Property rights</t>
  </si>
  <si>
    <t xml:space="preserve">Ps essentially conceded the non-viability of their ATS claims and pursued state law claims. </t>
  </si>
  <si>
    <t>Torture, arbitrary detention, extrajudicial killings</t>
  </si>
  <si>
    <t xml:space="preserve">After he was released from detention in United States Naval Station in Guantanamo Bay, Cuba, Syrian citizen who had mistakenly been captured and detained in Afghanistan brought action against United States and United States officials who subjected him to torture, physical and psychological degradation and other forms of mistreatment. </t>
  </si>
  <si>
    <t>On November 24, 2000, Salvador Dacer was abducted and interrogated based on instructions provided by Michael Aquino (Compl.¶¶ 54–57, 70, 79). Salvador Dacer was then strangled with a wire and burned in a dry creek—there, his charred remains were later found (Compl.¶¶ 57–58, 65).
In May 2001, Senator Lacson learned about a pending investigation of Michael Aquino for the murder of Salvador Dacer (Compl.¶ 68). Senator Lacson advised Michael Aquino to flee to the United States. Aquino did. Michael Aquino subsequently met with an officer involved in the murder and blamed the officer for “sloppily dumping Bubby Dacer's car into a ravine in Cavite where it was easily discovered” (Compl.¶¶ 48, 78). Michael Aquino was later recommended for an indictment in the Philippines because he was the “coordinator” who “manage [d] the entire operation via cellular telephone” (Compl. ¶ 71).
*2 In 2005, Michael Aquino was arrested in the United States for illegal possession of classified documents (Compl.¶¶ 73, 75). United States v. Aquino, No. 2:05–cr–00719–WHW, Dkt. No. 16 (D.N.J. Oct. 6, 2005). He pled guilty and was sentenced to 76 months in prison. He was subsequently extradited to the Philippines, where he was arrested for the murder of Salvador Dacer. The action was dismissed on “technicalities,” according to plaintiffs.</t>
  </si>
  <si>
    <t>PGDJ</t>
  </si>
  <si>
    <t>741 F.3d 1349</t>
  </si>
  <si>
    <t>Kidnapping, unlawful detention, torture</t>
  </si>
  <si>
    <t>Arbitary detention, torture</t>
  </si>
  <si>
    <t>JTP/R</t>
  </si>
  <si>
    <t xml:space="preserve">Petition for cert. denied in October 2014. TVPA claims closed for failure to prosecute. </t>
  </si>
  <si>
    <t>Torture, free speech</t>
  </si>
  <si>
    <t>PJ, NJPQ, ASD, LON</t>
  </si>
  <si>
    <t>Court granted defendants' MTD because PJ over CEO was not warranted, political question doctrine barred jurisdiciton, ASD barred jurisdiction, and plaintiffs failed to allege a claim under ATS because didn't sufficiently allege purpose.</t>
  </si>
  <si>
    <t xml:space="preserve">Border patrol agents killed an illegal immigrant attempting to cross the US border. </t>
  </si>
  <si>
    <t>Court ruled that ATS claim could not proceed because it wasn't against the officers, but against the US government</t>
  </si>
  <si>
    <t>No. 13cv0469 WQH (BGS)</t>
  </si>
  <si>
    <t>Prison conditions</t>
  </si>
  <si>
    <t xml:space="preserve">Court denied Ps motion to file second-amended complaint. </t>
  </si>
  <si>
    <t>For the foregoing reasons, plaintiffs' motion for an order finding that corporations may be held liable under the ATS is GRANTED. Plaintiffs may move for leave to file an amended complaint against the remaining American defendants. In that motion plaintiffs must make a preliminary showing that they can plausibly plead that those defendants engaged in actions that “touch and concern” the United States with sufficient force to overcome the presumption against the extraterritorial reach of the ATS, and that those defendants acted not only with knowledge but with the purpose to aid and abet the South African regime's tortious conduct as alleged in these complaints.</t>
  </si>
  <si>
    <t xml:space="preserve">his case arises out of allegations that various corporations aided and abetted violations of customary international law committed by the South African apartheid regime.3 The remaining plaintiffs are members of two putative classes of black South Africans who were victims of apartheid-era violence and discrimination. </t>
  </si>
  <si>
    <t>MTD/D</t>
  </si>
  <si>
    <t>Genocide, rape, torture, extrajudicial killings, and crimes against humanity</t>
  </si>
  <si>
    <t xml:space="preserve"> In 1984, the assassination of former Prime Minister Indira Gandhi sparked violence throughout India, during which a large number of Sikhs were killed and injured. (Id. ¶¶ 2, 31–36, 109–11.) The Plaintiffs are a class consisting of resident and non-resident Sikh men, women and children who survived the allegedly unlawful attacks on them in India in November 1984 and the lawful heirs and claimants of those men, women and children who did not survive. (SAC ¶ 17.) The class also consists of Sikhs whose homes, businesses, temples and personal property were allegedly damaged. (Id.) )Human rights advocacy group and individuals brought action against Indian politician and Indian political party, alleging genocide, rape, torture, summary executions, extrajudicial killings, and crimes against humanity </t>
  </si>
  <si>
    <t xml:space="preserve">Court granted defendant's MTD because there was no jurisdiction under ATS  even if the INOC acted as a corporate affiliate of the INC, and even if the INC orchestrated acts directed at individuals in the United States, the performing actors and the actual conduct at issue occurred entirely abroad. and plaintiff was not alien under ATS because it is a cororation with its principle place of business in New York. </t>
  </si>
  <si>
    <t>The Liberation Tigers of Tamil Elam (the “LTTE”) was founded in Sri Lanka in 1976. On October 8, 1997, the United States designated the LTTE as a Foreign Terrorist Organization (“FTO”) under Section 219 of the Immigration and Nationality Act. On November 2, 2001, the United States designated the LTTE as a Specially Designated Global Terrorist (“SDGT”) under Executive Order 13224. Both the FTO and SDGT designations prohibit individuals from providing financial and other material support to the LTTE. The LTTE's goal is to establish a mono-ethnic Tamil State in northern Sri Lanka. According to the Federal Bureau of Investigation, the LTTE has murdered over 4,000 people since 2006. The LTTE is particularly known for its use of suicide bombings. The Plaintiffs in this case are victims of bombing attacks perpetrated by the LTTE in Sri Lanka in November 2007, February 2008, and April 2008.Plaintiffs state that TRO funds have been used to pay the salaries of LTTE members and to pay pension benefits to the families of LTTE members who have been killed. Plaintiffs also claim that TRO knowingly gave money to the LTTE for the purpose of assisting the LTTE in carrying out the terrorist attacks that killed or injured Plaintiffs and their families.</t>
  </si>
  <si>
    <t>Plaintiffs brought suit based on defendants' financial support for Israeli citizens living in the West Bank who injured plaintiffs during the Israeli-Palestinian conflict through stonings (id. ¶¶ 23, 33), to firebombings (id. ¶ 26), to shootings (id. ¶¶ 30, 33), to beatings (id. ¶¶ 31–32), to the destruction of property (id. ¶¶ 24, 32) and vandalism .</t>
  </si>
  <si>
    <t>Court granted defendants' motion to dismiss because plaintiffs failed to allege violation of LON because they did not allege purpose in  aiding and abetting and because ATS does not confer jurisdiction over claims brought against corporations</t>
  </si>
  <si>
    <t>All of Howard's claims arise out of conduct occurring while he was in Canada, including illegal confiscation of his United States passport, arrest and imprisonment without probable cause, failure to treat his medical needs, and other abuses of authority.</t>
  </si>
  <si>
    <t>Haven't exhausted all remedies in Canada and also the complaint does not allege torture.</t>
  </si>
  <si>
    <t>No. 3:13–cv–01111–ST</t>
  </si>
  <si>
    <t>*2 The Court ADOPTS that portion of Magistrate Judge Stewart's Findings and Recommendation (# 42) in which she recommends the Court GRANT Defendant Maximus Inc.'s Motion (# 36) to Dismiss Plaintiff's First Amended Complaint and DISMISSES this matter with prejudice.
Howard v. Maximus, Inc., No. 3:13-CV-01111-ST, 2014 WL 3866419, at *2 (D. Or. Aug. 6, 2014)</t>
  </si>
  <si>
    <t>Plaintiff alleged that Spain has conscoiusly and wantonly violated his rights in the prosecution of a criminal case related to embezzlement of public funds dating back to early 1990s. Rodrigo asserts that despite graduating Magna Cum Laude from the University of Puerto Rico School of Law and passing the Puerto Rico Bar Exam in March of 2010, he was not allowed to complete the admission process into the Puerto Rico Bar and was forbidden from entering the United States for over a year because of his outstanding legal disputes in Spain. Mr. Rodrigo avers that he was also ordered to pay a fine of 3,716,868.10, roughly equivalent to $5,125,561.10, as means of restitution. The plaintiff seeks damages against Spain of over ten million dollars.</t>
  </si>
  <si>
    <t xml:space="preserve">Only FSIA provides jurisdiction over a country. </t>
  </si>
  <si>
    <t xml:space="preserve">Court granted defendant's MTD because FSIA did nto confer jurisdiction, there was insuffiicent business for personal jurisdiction, and jurisdiction was not triggered under ATS due to Kiobel. </t>
  </si>
  <si>
    <t>torture, genocide</t>
  </si>
  <si>
    <t>extrajudicial killings</t>
  </si>
  <si>
    <t>Court dismissed TVPA claims quickly because TVPA does not include as possible defendants either American government officers or private U.S. persons</t>
  </si>
  <si>
    <t>torture</t>
  </si>
  <si>
    <t>PJ, AGENCY, LON, PAE</t>
  </si>
  <si>
    <t>Court found that plaintiffs' claims rebutted the PAE because the D was a U.S. citizen and remand was required for further factual development of the record as to whether there was direct control by military over interrogation of plaintiffs</t>
  </si>
  <si>
    <t>cruel, inhuman, and degrading treatment</t>
  </si>
  <si>
    <t>MCA, SI</t>
  </si>
  <si>
    <t>Court affirmed the grant of MTD for defendants because US was sovereign and because MCA stripped it of hearing non-habeas claims</t>
  </si>
  <si>
    <t>Torture, extrajudicial killings, war crimes</t>
  </si>
  <si>
    <t>torture, extrajudicial killings</t>
  </si>
  <si>
    <t xml:space="preserve">Plaintiff commenced pro se action and asserted jurisdiction under ATS for phsyciatric evaluation she was forced to undergo by a German court after her father sued her for making statements that he abused her. </t>
  </si>
  <si>
    <t>Excessive force</t>
  </si>
  <si>
    <t>Petitioning for rehearing en-banc</t>
  </si>
  <si>
    <t>Forced child labor, slavery</t>
  </si>
  <si>
    <t>Plaintiffs alleged that Indonesian soldiers employed by defendants to provide security at a natural gas production facility injured and killed plaintiffs</t>
  </si>
  <si>
    <t>extrajudicial killings, war crimes</t>
  </si>
  <si>
    <t>Genocide, forced displacement</t>
  </si>
  <si>
    <t>terrorism</t>
  </si>
  <si>
    <t>Paramilitary groups were introduced and used by the Colombian government to fight guerilla groups causing civil unrest in areas including the Middle Magdalena River region. Id. at ¶ 19. These groups were consolidated into the AUC in 1997 and given support of the Colombian army and local government officials. Id. at ¶¶ 20, 22. The AUC infiltrated areas in the country where the Colombian government had limited or no state presence. Id. at ¶ 22. The AUC received tangible benefits from the Colombian government, like transportation, munitions, and communications, and it funded itself through the production, sale, and trafficking of narcotics. Id. at ¶¶ 22, 23. From about 1997 to 2007, the AUC attacked civilian populations throughout Colombia, including the Middle Magdalena River region. Id. at ¶ 21.
Particularly in the Middle Magdalena River region, the BCB controlled local farms, municipalities, and the selection of mayors, judges, and directors of public hospitals. Id. at ¶ 28. The BCB influenced control through corruption, torture, kidnapping, and extrajudicial killings. Id. To control the drug trade, the BCB targeted members of the Program for Peace and Development (“PDP”), a non-governmental organization that provides farmers with alternatives to coca cultivation. Id. at ¶¶ 2, 22. The BCB murdered 27 PDP leaders between 1997 and 2009. Id. at ¶ 31Plaintiffs, survivors of decedents who were targeted by the BCB, sought compensator and punitive damages for torts in violation of international and domestic law</t>
  </si>
  <si>
    <t>Torture, kidnapping, extrajudicial killing</t>
  </si>
  <si>
    <t>Indefinite detention</t>
  </si>
  <si>
    <t>Court affirmed the grant of defendant's MTD because defendants were not subject to liability under TVPA and allegations were insufficient to plead bank and company acted with purpose of facilitating human rights abuses  as a matter of first impression in the circuit, in determining whether a claim sufficiently “touches and concerns” the United States as to displace presumption against extraterritorial application</t>
  </si>
  <si>
    <t xml:space="preserve">
Plaintiffs in this action are Iraqi women who were the victims of torture by agents *175 of the Saddam Hussein regime or whose husbands were the victims of such torture. Two plaintiffs are Kurdish women currently living in Iraq, and the remaining three plaintiffs were citizens of Iraq at the time of the alleged torture but are now either citizens or permanent residents of the United States.1 Plaintiffs filed the instant case on July 26, 2010, seeking, inter alia, compensatory and punitive damages on their own behalf and as a putative class action on behalf of those similarly situated. They claim that the defendant corporations aided and abetted the abuses of the Saddam Hussein regime by paying the regime kickbacks and other unlawful payments, which enabled the regime to survive and perpetrate the abuses suffered by plaintiffs or their husbands. Alleged victims of human rights abuses in Iraq brought action against oil company and French bank who allegedly aided Saddam's regime in obtaining income in violation of the UN Oil-for-Food Program</t>
  </si>
  <si>
    <t>This suit arises out of the 1998 bombing of a Colombian village by members of the Colombian Air Force (CAF). Plaintiffs,1 citizens and former residents of Colombia, brought suit in California against two U.S.-headquartered corporations, Occidental Petroleum and AirScan, for their alleged complicity in the bombing. Colombian citizens brought action against oil company and private security firm under Alien Tort Statute (ATS), Torture Victim Protection Act (TVPA), and state law to recover for their personal injuries and for deaths of family members during bombing of village by Colombian military</t>
  </si>
  <si>
    <t xml:space="preserve">Even if Ds are U.S. citizens, this is not enough of a nexus to the United States to displace PAE. TVPA claims don't work because they are against a corporation. </t>
  </si>
  <si>
    <t xml:space="preserve">genocide, gang rape, torture, extrajudicial killings, property destruction </t>
  </si>
  <si>
    <t>extrajudicial killing</t>
  </si>
  <si>
    <t>torture, extrajudicials, rape</t>
  </si>
  <si>
    <t xml:space="preserve">war crimes, extrajudicial killings, crimes against humanity </t>
  </si>
  <si>
    <t>Arbitrary arrest and detention</t>
  </si>
  <si>
    <t>Human trafficking, forced labor</t>
  </si>
  <si>
    <t>War crimes, environmental harm, race discrimination</t>
  </si>
  <si>
    <t>Expropriation of property</t>
  </si>
  <si>
    <t>Arbritrary detetion</t>
  </si>
  <si>
    <t>Free speech</t>
  </si>
  <si>
    <t>Human trafficking</t>
  </si>
  <si>
    <t>Environmental harms</t>
  </si>
  <si>
    <t>Torturer, abitrary detention, extrajudicial killing</t>
  </si>
  <si>
    <t>Extrajudicial killings, rape</t>
  </si>
  <si>
    <t>Rape</t>
  </si>
  <si>
    <t>Human trafficking, forced labor, slavery, rape</t>
  </si>
  <si>
    <t>Piracy</t>
  </si>
  <si>
    <t>Torture, extrajudicial killings, kidnapping</t>
  </si>
  <si>
    <t>Prisoners rights</t>
  </si>
  <si>
    <t>Torture, extrajudicial killings, arbitrary detention</t>
  </si>
  <si>
    <t>N/A</t>
  </si>
  <si>
    <t>Human experimentation</t>
  </si>
  <si>
    <t xml:space="preserve">The defendant, Abdulsalami Abubakar, 1Link to the text of the note is a former member of the military regime that ruled Nigeria from November 1993 to May 1999. The plaintiffs are Nigerian citizens who were allegedly wrongfully detained and tortured, or whose parents were allegedly wrongfully detained and tortured, at Abubakar's behest because they criticized the military regime while it was in power. </t>
  </si>
  <si>
    <t xml:space="preserve">On August 7, 1998, a devastating truck bomb exploded outside the American embassy in Nairobi, Kenya. The blast killed more than 200 people, including 12 Americans, and wounded more than 4000 others. Most of the casualties were Kenyan. The plaintiffs in this case are all Kenyan: victims, relatives of victims, and businesses harmed in the attack. They sued defendants Osama bin Laden and al Qaeda for orchestrating the bombing, and defendant Afghanistan for providing logistical support to bin Laden and al Qaeda. </t>
  </si>
  <si>
    <t>extrajudicial killing, torture, war crimes</t>
  </si>
  <si>
    <t>Exprorpriation of property</t>
  </si>
  <si>
    <t xml:space="preserve"> extrajudicial killing, torture, crimes against humanity</t>
  </si>
  <si>
    <t xml:space="preserve">laintiffs alleged that Constant founded the Front Revolutionnaire Pour *546 L'Avancement et le Progres d'Haiti (“FRAPH”) in 1993, and worked in concert with the Haitian military to terrorize and repress the civilian population. Plaintiffs further alleged that FRAPH members received weapons, training, and financial support from the Haitian military, and that, at the time Plaintiffs were victimized by FRAPH troops, Constant exercised command and control over FRAPH forces, which operated as an extension of the Haitian armed forces and under the auspices of the Haitian political police, the latter of which reported directly to the commander of the Haitian armed forces. Additionally, the district court's findings of fact confirmed these allegations. Based on testimony from the evidentiary hearing, the district court concluded that: (1) “Constant was at all times the de facto leader of FRAPH and was active in its daily operations”; (2) “[h]e communicated regularly with top commanders in the armed forces, and received funding from the military to support FRAPH activities”; and (3) “[FRAPH] exacted widespread violence against opponents of the military regime, including ... plaintiffs Jane Does I, II, and III ... [by] raid[ing] neighborhoods populated by Aristide supporters, raping and abducting its targets.” </t>
  </si>
  <si>
    <t xml:space="preserve">Plaintiffs allege that the Central Intelligence Agency (“CIA”), working in concert with other government agencies and officials of foreign governments, operated an extraordinary rendition program to gather intelligence by apprehending foreign nationals suspected of involvement in terrorist activities and transferring them in secret to foreign countries for detention and interrogation by United States or foreign officials. According to plaintiffs, this program has allowed agents of the U.S. government “to employ interrogation methods that would [otherwise have been] prohibited under federal or international law.” </t>
  </si>
  <si>
    <t>Torture, extraordinary rendition</t>
  </si>
  <si>
    <t>extrajudicial killings, crimes  liberty, security of person, freedom of assembly, and freedom of association</t>
  </si>
  <si>
    <t>extrajudicial killing, torture, cruel, inhuman, and degrading treatment or punishment, arbitrary detention; crimes against humanity, war crimes</t>
  </si>
  <si>
    <t>This case arises from the tenure of Charles McArthur Emmanuel (a/k/a Chuckie Taylor, or “Mr. Taylor”) as the commander of the Liberian Anti–Terrorism Unit (ATU) from 1997–2003. See Complaint, at ¶ 3 [D.E. 1]. During this time, the ATU—under Mr. Taylor's control—terrorized the civilian population of Liberia by carrying out acts of torture, cruel punishment, arbitrary arrest, and prolonged detention.</t>
  </si>
  <si>
    <t>torture, cruel punishment, arbitrary arrest, indefinite detention</t>
  </si>
  <si>
    <t>expropriation of property</t>
  </si>
  <si>
    <t>Due process, excessive force, denial of health care.</t>
  </si>
  <si>
    <t>Drug search that lead to P getting severely burned and receiving inadequate health care</t>
  </si>
  <si>
    <t>Genocide, crimes against humanity</t>
  </si>
  <si>
    <t xml:space="preserve"> arbitrary detention, cruel inhuman and degrading treatment, due process</t>
  </si>
  <si>
    <t>Plaintiffs brought suit, alleging that defendants worked with Special Forces units of Ecuadorian military after the plaintiffs protested Occidental's oil pipeline</t>
  </si>
  <si>
    <t>Torture, cruel inhuman and degrading treatment</t>
  </si>
  <si>
    <t>Plaintiffs brought action against defendant for actions he allegedly took while serving in the Peruvian army in 1985.n or about August 14, 1985, Hurtado's unit positioned itself in the town of Quebrada de Huancayoc and, during the course of the day, despite finding no weapons or traces of Sendero Luminoso, tortured, raped and killed villagers, including several women and children. From their hiding place, Plaintiffs, who were children at the time, witnessed the abuse and murders of their families and other villagers. Thereafter Plaintiffs managed to escape the military forces.</t>
  </si>
  <si>
    <t>Torture, extrajudicial killings, rape</t>
  </si>
  <si>
    <t>Extradinary rendition</t>
  </si>
  <si>
    <t xml:space="preserve">Nigerian ZmigrZs sued two foreign holding companies and corporate officer, under the Alien Tort Claims Statute (ATS) and other laws, alleging that companies participated in human rights violations against them in retaliation for their political opposition to companies' oil exploration activities in Nigeria. The amended complaint (“the complaint”) alleges that plaintiffs and their next of kin (hereafter collectively referred to as “Plaintiffs”) were imprisoned, tortured, and killed by the Nigerian government in violation of the law of nations at the instigation of the defendants, in reprisal for their political opposition to the defendants' oil exploration activities. </t>
  </si>
  <si>
    <t>Torture, arbitary detention</t>
  </si>
  <si>
    <t>Rape, extrajudicial killings, arbitrary detention, expropriation of property</t>
  </si>
  <si>
    <t>Plaintiff filed a complaint against Defendants Communist Party of China, People's Republic of China, Li Peng, Jiang Zemin, and Hu Jintao.laintiff's complaint alleges that defendants have persecuted citizens, including plaintiff, for their exercise of free speech rights. Among the relief sought by plaintiff are declaratory judgments that the “crackdown” on Tiananmen Square was against international law, the defendant Li Peng is responsible for the death of hundreds, that policies of China and the Communist Party towards overseas dissidents constitute persecution under international law and that the kidnaping and jailing of certain named persons is illegal.</t>
  </si>
  <si>
    <t>Free speech, extrajudicial killings, kidnapping, arbitrary detention</t>
  </si>
  <si>
    <t>Plaintiffs, former detainees held at Guatanamo Bay, brought action against US military personnel, alleging claims under ATS, the First and Fifth Amendments, Section 1985, and RFRA. 4 plaintiffs (Mr. Celikgogus, Mr. Sen, Mr. Mert, and Mr. Al Laithi) were initially held at Camp X–Ray, where they allege that they were subjected to harsh conditions including sleep deprivation, exposure to extreme heat and cold, being forced to defecate in public, being prohibited from practicing their religion, and other abuse. Celikgogus, 2d Am. Compl. ¶ 46; Al Laithi, Compl. ¶¶ 50–54. Camp X–Ray was replaced by Camp Delta in April 2002, where all six plaintiffs were held. Celikgogus, 2d Am. Compl. ¶ 47; Al Laithi, Compl. ¶ 55. All plaintiffs allege that they were subjected to harsh conditions including sleep deprivation, arbitrary discipline, forced nudity, and a variety of physical, psychological, and cultural abuse. Celikgogus, 2d Am. Compl. ¶¶ 47–51; Al Laithi, Compl. ¶¶ 56–66.</t>
  </si>
  <si>
    <t>Due process, prisoners rights</t>
  </si>
  <si>
    <t>Extrajudicial killing</t>
  </si>
  <si>
    <t>Torture, arbitrary detention, due process</t>
  </si>
  <si>
    <t xml:space="preserve"> In 1995, while on a visit to the West Bank, Rahim was arrested by Palestinian Authority intelligence officers. He was taken to a prison in Jericho, where he was imprisoned, tortured, and ultimately killed. The following year, the U.S. Department of State issued a report concluding that Rahim “died in the custody of [Palestinian Authority] intelligence officers in Jericho.” *1706 Dept. of State, Occupied Territories Human Rights Practices, 1995 (Mar. 1996).
In 2005, petitioners filed this action against respondents, the Palestinian Authority and the Palestinian Liberation Organization, asserting, inter alia, claims of torture and extrajudicial killing under the TVPA. </t>
  </si>
  <si>
    <t>Two Kazakhstani citizens and three United States corporations brought suit under the Alien Tort Statute against two government agencies of the Republic of Kazakhstan and government officials. 5. The story of the circumstances that led to their prosecution and imprisonment begins in 2005, when an officer of Kazakhstan's Interior Affairs Department (named as an individual defendant in Plaintiffs' Proposed Amended Complaint) allegedly accepted “an illegal financial contribution” from one of Serik Bektayev's business competitors to open a criminal investigation into his activities. See id., ¶ 32. Over the next few years, Plaintiffs plead that Serik was threatened by these competitors, who, in 2008, “made clear their demands [to Serik] to yield [his] business interests” and claimed that “they were capable [of] destroy[ing] Serik's businesses by using [Kazakhstani] law enforcement.” Id., ¶ 35. In the spring of 2008, Serik became aware that Finpol was investigating him and had initiated “one or more criminal cases” against him. Id., ¶ 36.
Plaintiffs then describe a complicated scheme by which Serik's competitors sought to gain control of (or “raid”) his business assets. 6. On July 29, the deputy prosecutor for Almaty came to Serik's hospital room and, while Serik was unconscious following the administration of medication, read to him “an accusatory act” and sought, over his doctors' objections, to remove him to a detention center. Id., ¶ 47. Plaintiffs allege Serik attempted to resist arrest, but was beaten, drugged, and removed to the detention center. Id., ¶ 48. “On information and belief, Finpol was directing these extraordinary measures applied to Serik.” Id., ¶ 49.</t>
  </si>
  <si>
    <t>Due process, arbitrary detention, inadequate medical treatment</t>
  </si>
  <si>
    <t>Torture, inadequate medical treatment, religious abuse</t>
  </si>
  <si>
    <t>Discrimination</t>
  </si>
  <si>
    <t>Terrorism, torture</t>
  </si>
  <si>
    <t>War crimes, genocide, race discrimination, crimes against humanity</t>
  </si>
  <si>
    <t>Torture, due process</t>
  </si>
  <si>
    <t xml:space="preserve">John Doe plaintiffs, who were citizens and residents of Indonesia, brought action against United States energy corporation and its subsidiaries asserting violations of Alien Tort Statute (ATS), Torture Victim Protection Act (TVPA) and related common law torts based on alleged human rights abuses committed in Indonesia by Indonesian military personnel hired by defendants to provide security. laintiffs-appellants are fifteen Indonesian villagers from the Aceh territory. Eleven villagers filed a complaint in 2001 alleging that Exxon's security forces committed murder, torture, sexual assault, battery, and false imprisonment in violation of the Alien Tort Statute (“ATS”) and the Torture Victim Protection Act (“TVPA”), and various common law torts. (The Doe I complaint.) </t>
  </si>
  <si>
    <t>Extrajudicial killings, torture, rape, arbitrary detention</t>
  </si>
  <si>
    <t xml:space="preserve">torture, cruel, inhuman or degrading treatment </t>
  </si>
  <si>
    <t>Torture, kidnapping</t>
  </si>
  <si>
    <t>Extrajudicial killing, kidnapping, hostage taking</t>
  </si>
  <si>
    <t>Genocide, war crimes, expropriation of property</t>
  </si>
  <si>
    <t>Annexation</t>
  </si>
  <si>
    <t>Breach of contract</t>
  </si>
  <si>
    <t>Counterfeiting</t>
  </si>
  <si>
    <t>Kidnapping, arbitrary detention, torture, extrajudicial killings</t>
  </si>
  <si>
    <t>Kidnapping, arbitrary detention, torture</t>
  </si>
  <si>
    <t>Environmental harms, health harms</t>
  </si>
  <si>
    <t>Crimes against humanity, environmental harms</t>
  </si>
  <si>
    <t xml:space="preserve">Foreign nationals who were allegedly transferred in secret to other countries for detention and interrogation pursuant to Central Intelligence Agency's (CIA) extraordinary rendition program brought action under Alien Tort Statute against company that purportedly assisted in program.According to plaintiffs, this program has allowed agents of the U.S. government “to employ interrogation methods that would [otherwise have been] prohibited under federal or international law.” *1074 Relying on documents in the public domain, plaintiffs, all foreign nationals, claim they were each processed through the extraordinary rendition program. </t>
  </si>
  <si>
    <t>Extraordinary rendition, torture</t>
  </si>
  <si>
    <t>Slavery</t>
  </si>
  <si>
    <t>Forced labor, Slavery</t>
  </si>
  <si>
    <t>Resident alien brought action against his former employer, for torture in violation of the Torture Victim Protection Act (TVPA), and torture, cruel, inhumane, and degrading treatment, and prolonged arbitrary detention in China, pursuant to the Alien Tort Statute (ATS). To punish plaintiff for “exposing illegal banking practices” and/or “to intimidate and coerce Plaintiff from exposing the Bank's illegal practices to the general public,” the Bank terminated his employment. Additionally, the Bank accused plaintiff of violating Bank policy by consorting with a prostitute. The Bank contacted the police and sought to have plaintiff arrested on charges that he had paid a prostitute to engage in sexual acts on Bank property. To support this allegation, the Bank compelled three of its employees to provide false statements to the police. As a result of the Bank's accusation and the three employees' statements, plaintiff was arrested on November 13, 1993. Plaintiff alleges that, after he was arrested, he was tortured and subjected to cruel treatment by the police. Plaintiff's wrists were shackled together and he was suspended by his wrists, beaten, and slapped. His trousers were removed and his genitals were burned and mutilated by lit cigarettes. Plaintiff was confined in a small cell, where five buckets of water were thrown on him. The water remained in the cell at a depth of several inches, causing his feet to swell and affording plaintiff no place to sit or lie down. After two days in these conditions, plaintiff was forced to sign a confession. He was imprisoned for 15 days.</t>
  </si>
  <si>
    <t>Torture, arbitary detention, cruel, inhuman, and degrading treatment</t>
  </si>
  <si>
    <t>Destruction of property</t>
  </si>
  <si>
    <t xml:space="preserve">State prisoner proceeding pro se brought civil rights action against government. Diaz also argues that the district court erroneously dismissed his allegations of constitutional deprivations stemming from mistreatment he received in the Georgia state prison system. </t>
  </si>
  <si>
    <t>Retaliation</t>
  </si>
  <si>
    <t>War crimes, torture</t>
  </si>
  <si>
    <t>Qian Ibrahim Zhao says that an officer of the Central Intelligence Agency stopped him on the streets of Washington, D.C., in 2004. Zhao says that the agent searched him and questioned him for four hours. He also says that the agent took his Chinese passport, camera, video tapes, notebook, and cellular-telephone contacts. Plaintiff sued the government and this agent for a variety of legal theories: unreasonable search and seizure under the Constitution, slander, due process, the Torture Victim Protection Act, and the Alien Tort Statute.</t>
  </si>
  <si>
    <t>Due process, arbitrary detention</t>
  </si>
  <si>
    <t>Arbitrary detention, torture</t>
  </si>
  <si>
    <t>Plaintiffs brought action against defendant for war crimes committed by Blacklwater in Iraq during the Iraq War.</t>
  </si>
  <si>
    <t>Extrajudicial killings.</t>
  </si>
  <si>
    <t>Sudanese who alleged that they were victims of human rights abuses committed by the Government of the Sudan, brought action against Canadian corporation, alleging that corporation aided and abetted or conspired with the Sudan to advance those abuses that facilitated the development of Sudanese oil concessions by corporation's affiliates. At the heart of plaintiffs' complaint is the allegation that the Government created a “buffer zone” around GNPOC facilities by clearing the civilian population to secure areas for exploration. Witness testimony and internal Talisman reports show evidence of forced displacement. For example, a 2002 Greater Nile report describing the “buffer zone” around the Heglig camp explained that “[t]he remaining nomads ... are being ‘encouraged’ to complete their move through the area as soon as possible. The area within the security ring road while not a sterile area as found on security operations elsewhere ... is moving in that direction.” A 1999 security report stated that “[t]he military strategy, driven it appears by the GNPOC security management, is to create a buffer zone, i.e. an area surrounding both Heglig and Unity camps inside which no local settlements or commerce is allowed.”</t>
  </si>
  <si>
    <t>Genocide, war crimes, crimes against humanity</t>
  </si>
  <si>
    <t>LON, NL</t>
  </si>
  <si>
    <t>Extrajudicial killing, torture</t>
  </si>
  <si>
    <t>Current and former residents of Papua New Guinea (PNG) brought action  against international mining group, alleging that they or their family members were victims of international law violations in connection with operation of copper mine in PNG. Plaintiffs allege that defendants' mining operations on Bougainville destroyed the island's environment, harmed the health of its people, and incited a ten-year civil war, during which thousands of civilians died or were injured. They assert that defendants are guilty of war crimes and crimes against humanity, as well as racial discrimination and environmental harm that violates international law.</t>
  </si>
  <si>
    <t>War crimes, crimes against humanity, race discrimination, environmental harms</t>
  </si>
  <si>
    <t>Relatives of victims killed in so-called Gas War in Bolivia brought action against the former president of Bolivia and the former minister of defense of Bolivia, seeking compensatory and punitive damages under the Torture Victim Protection Act (TVPA). The plaintiffs allege that Mr. Lozada and Mr. Berzain, in September and October of 2003, directed the Bolivian military and police to carry out extra-judicial killings of Bolivian citizens who were members of Bolivia's indigenous Aymara community in the cities of Warisata and El Alto during and after clashes with protestors and demonstrators who had blocked roads and prevented travelers from going to La Paz, the capital.</t>
  </si>
  <si>
    <t>Torture, arbitrary detention, extrajudicial killing</t>
  </si>
  <si>
    <t>Extrajudicial killings, torture</t>
  </si>
  <si>
    <t>Arbitrary detention,torture</t>
  </si>
  <si>
    <t>Slavery, forced chil labor</t>
  </si>
  <si>
    <t>Negligence</t>
  </si>
  <si>
    <t>Due process, expropriation of property</t>
  </si>
  <si>
    <t>Federal pretrial detainee who was Canadian citizen and who was held in county jail brought actions against city and against sheriff, jail commander, sergeant, jail officers, and United States marshal, in their official and individual capacities. During Joseph Grieveson's detainment at the Marion County, Indiana, Jail, he allegedly suffered several attacks at the hands of other inmates, and one attack by an unnamed jail guard.</t>
  </si>
  <si>
    <t>Torture, genocide, extrajudicial killings, arbitrary detention, religion, free speech, free assembly</t>
  </si>
  <si>
    <t>Forced labor, prisoners rights</t>
  </si>
  <si>
    <t>War crimes, extrajudicial killing, crimes against humanity, cruel, inhuman, and degrading treatment</t>
  </si>
  <si>
    <t>Prisoners rights, inadequate medical treatment</t>
  </si>
  <si>
    <t>Toture, cruel, inhuman, and degrading treatment, extrajudicial killing</t>
  </si>
  <si>
    <t>Hostage taking</t>
  </si>
  <si>
    <t>Plaintiffs allege that Defendants Yahoo!, Inc. (Yahoo!) and Yahoo! Hong Kong, Ltd. (YHK) willfully provided Chinese officials with access to private email records, copies of email messages, and other information about Plaintiffs and the nature and content of their electronic communications.  As a result of Defendants' turning over this information, officials in the Chinese government allegedly subjected Plaintiffs to torture, cruel and inhumane treatment, arbitrary arrest and prolonged detention for exercising their right to freedom of speech. Plaintiffs accuse Defendants of knowingly and willfully aiding and abetting  [3] the commission of torture and other major violations of international human rights law, thereby causing Plaintiffs severe physical and mental suffering.</t>
  </si>
  <si>
    <t>Torture, cruel, inhuman, and degrading treatment, arbitrary detention, indefinite detention, free speech</t>
  </si>
  <si>
    <t>Denial of medical care</t>
  </si>
  <si>
    <t>Family members of individuals who were killed or injured when Israeli Defense Forces (IDF) used bulldozers to demolish homes in Palestinian Territories brought action against manufacturer of bulldozers alleging that manufacturer provided IDF with equipment it knew would be used in violation of international law.</t>
  </si>
  <si>
    <t>Extrajudicial killing, crimes against humanity, cruel, inhuman, or degrading treatment</t>
  </si>
  <si>
    <t>genocide, torture, arbitrary detention,  religion</t>
  </si>
  <si>
    <t>CCTV, produced, broadcasted and disseminated material designed to “organize and support” the anti-Falun Gong abuses, and to “mobilize the public to become actively involved in the persecution” of Falun Gong practitioners. Id. at ¶ 31.CCTV's programs were also intended to instigate and incite security officials against Falun Gong practitioners. The CCTV material included programs “stress[ing] the need to use violence and torture to ‘transform’ Falun Gong practitioners,”id. at ¶ 2, and systematically portraying the Falun Gong as “violent and dangerous criminals and murderers who must be eradicated.”Id. at ¶ 10.In engaging in this “campaign of propaganda,” id. at ¶ 20, CCTV was “acting in concert with the Central Committee of [the ruling Chinese Communist Party (“CCP”) ], the Ministry of Propaganda,” and “Office 610, the office established by the Chinese Communist Party and its former chair, Jiang Zemin, to carry out the campaign of persecution....”Id. at ¶¶ 1, 31.In fact, CCTV is “the mouthpiece of the Chinese Communist Party and has followed its plans and mandates as well as those of the Central Propaganda Department.”Id. at ¶ 32.</t>
  </si>
  <si>
    <t>Forced child labor, human trafficking</t>
  </si>
  <si>
    <t>Mother Doe I v. Al Maktoum</t>
  </si>
  <si>
    <t>Refiled in Kentucky.</t>
  </si>
  <si>
    <t>Labor violations</t>
  </si>
  <si>
    <t>Extraordinary rendition, arbitrary detention, torture,cruel inhuman and degrading treatment</t>
  </si>
  <si>
    <t>Denial of medical treatment</t>
  </si>
  <si>
    <t>Alleged victims of Israeli bombing in southern Lebanon brought action under Alien Tort Claims Act (ATCA) and Torture Victim Protection Act (TVPA) against officer who was the head of Israeli Army Intelligence at the time, alleging war crimes, extrajudicial killing, crimes against humanity, and cruel, inhuman or degrading treatment or punishment.</t>
  </si>
  <si>
    <t>war crimes, extrajudicial killing, crimes against humanity, and cruel, inhuman or degrading treatment</t>
  </si>
  <si>
    <t>Genocide</t>
  </si>
  <si>
    <t>Prisoners rights, due process</t>
  </si>
  <si>
    <t xml:space="preserve">Torture, dissaperance </t>
  </si>
  <si>
    <t>Defamation</t>
  </si>
  <si>
    <t>Extraordinary rendition, torture, cruel, inhuman and degrading treatment</t>
  </si>
  <si>
    <t>Extrajudicial killing, torture, arbitrary detention</t>
  </si>
  <si>
    <t>Kidnapping, arbitrary detention, roture, extrajudicial killings</t>
  </si>
  <si>
    <t>Terorism, highjaking airplane</t>
  </si>
  <si>
    <t>Terrrorism</t>
  </si>
  <si>
    <t>Sex slavery</t>
  </si>
  <si>
    <t>extrajudicial killing, torture, crimes against humanity, and cruel, inhuman or degrading punishmen</t>
  </si>
  <si>
    <t>Member of spiritual movement brought action against former Chinese government official under Alien Tort Claims Act and Torture Victim Protection Act. The anonymous plaintiff, a practitioner of Falun Gong in China, claims to have been tortured under the direction of Wang Xudong, the former Communist Party Secretary for Hebei province</t>
  </si>
  <si>
    <t>Falun Gong practitioners brought actions against local government officials of the People's Republic of China (PRC), alleging that defendants' acts violated the Alien Tort Claims Act (ATCA) and the Torture Victims Protection Act (TVPA). In July 1999, Chinese President Jiang Zemin and other high ranking officials issued statements declaring Falun Gong to be an illegal organization and orders initiating a widespread governmental crackdown against Falun Gong and its practitioners. Liu Compl. ¶ 30. In October 1999, the People's Congress, the Chinese national legislature, passed a series of laws outlawing “cults,” defined to include Falun Gong. Id. As a result, according to the Plaintiffs, over 100,000 practitioners have been subjected to some form of “punishment,” including arrest and detention in prison facilities, labor camps, and mental hospitals, brutal beatings, starvation, and other forms of torture, including electric shock and nerve-damaging drugs. Liu Compl. ¶ 31; Xia Compl. ¶ 19. Plaintiffs allege many have died while in the custody of law enforcement or prison personnel. Id.1</t>
  </si>
  <si>
    <t>Extrajudicial killing, torture, arbitrary detention, expropriation of property</t>
  </si>
  <si>
    <t>Torture, arbitrary detention, expropriation of property</t>
  </si>
  <si>
    <t>plaintiffs seek to hold defendants, the United States of America and Henry Alfred Kissinger, liable for injuries they and their relatives sustained at the hands of persons in Chile whose efforts led to and, thereafter, sustained the regime of General Augusto Pinochet. A successful coup on September 11, 1973, however, led to the repressive regime of General Augusto Pinochet. After the coup, from 1973 until 1978, the Chilean Directorate of National Intelligence (“DINA”), headed by General Manuel Contreras Sepúlveda, coordinated a scheme of brutal repression, including a system of arrests, torture, execution, and disappearances, to control the activities of and eliminate individuals associated with the political left who opposed Pinochet's regime.</t>
  </si>
  <si>
    <t>Arbitrary detention, torture, extrajudicial killing, dissaperances</t>
  </si>
  <si>
    <t xml:space="preserve">Chinese and American members of spiritual movement sued former president of People's Republic of China and Chinese-government office allegedly established to suppress movement, alleging that Chinese members were subjected to human rights abuses and that American members were prevented from traveling to Iceland during president's visit there. In July 1999, President Jiang issued an edict outlawing Falun Gong. This edict was followed by mass arrests, allegedly farcical trials, torture, forced labor, “re-education,” and the killing of members.
The appellants filed this lawsuit against President Jiang and Office 6/10 on October 18, 2002. The appellants' complaint, recites, inter alia, claims of torture, genocide, arbitrary arrest and imprisonment, as well as other claims related to the appellants' freedom of conscience, movement, and religion. </t>
  </si>
  <si>
    <t>torture, genocide, arbitrary detention</t>
  </si>
  <si>
    <t>Kidnapping</t>
  </si>
  <si>
    <t>124 S.Ct. 2739, 2741+, U.S.</t>
  </si>
  <si>
    <t>370 F.3d 1192, 1192+, D.C.Cir.</t>
  </si>
  <si>
    <t xml:space="preserve">Organization representing members of tribe native to Namibia, the tribe, and individual members sued German corporations in District of Columbia court, seeking reparations for corporations' alleged complicity in Imperial Germany's alleged atrocities against tribe. Corporations removed action on federal-question grounds. Their complaint alleged that in the late 19th and early 20th centuries Imperial Germany launched a campaign of atrocities against the Herero using torture, slavery, and genocide. </t>
  </si>
  <si>
    <t>Torture,slavery, genocide</t>
  </si>
  <si>
    <t>2004 WL 5719589, *3, S.D.N.Y.</t>
  </si>
  <si>
    <t xml:space="preserve">Forced displacement, extrajudicial killing, rape, destruction of property, inhuman and degrading treatment, crimes against humanity </t>
  </si>
  <si>
    <t>73 Fed.Appx. 204, 205+, 9th Cir.(Cal.)</t>
  </si>
  <si>
    <t>Genocide, expropriation of property</t>
  </si>
  <si>
    <t>Right to health</t>
  </si>
  <si>
    <t>Forced displacement, genocide</t>
  </si>
  <si>
    <t>Forced labor, slavery</t>
  </si>
  <si>
    <t>2000 WL 1225789 (S.D.N.Y.)</t>
  </si>
  <si>
    <t>Criminal violations, Race discrimination, cruel, inhuman, and degrading treatment, rights to life, health, and security of the person,  environmental rights</t>
  </si>
  <si>
    <t>203 F.3d 835 (10th Cir.)</t>
  </si>
  <si>
    <t>Kyler v. Montezuma County</t>
  </si>
  <si>
    <t>Torture, slavery</t>
  </si>
  <si>
    <t>197 F.3d 161 (5th Cir.)</t>
  </si>
  <si>
    <t xml:space="preserve">Indonesian citizen brought action against domestic corporations conducting mining activities in the Republic of Indonesia, Freeport engaged in environmental abuses, human rights violations, and cultural genocide. Specifically, he alleged that Freeport mining operations had caused harm and injury to the Amungme's environment and habitat. He further alleged that Freeport engaged in cultural genocide by destroying the Amungme's habitat and religious symbols, thus forcing the Amungme to relocate. </t>
  </si>
  <si>
    <t>Environmentrights,  cultural genocide, forced displacement</t>
  </si>
  <si>
    <t xml:space="preserve">Unlawful expropriation </t>
  </si>
  <si>
    <t>Environmental rights, genocide</t>
  </si>
  <si>
    <t>Extrajudicial killing, kidnapping</t>
  </si>
  <si>
    <t>Student participants in 1989 Tiananmen Square protests in Beijing brought action against official of People's Republic of China. Plaintiffs allege that Li Peng was responsible for summary execution, arbitrary detention, torture, and other torts that resulted in thousands of casualties.</t>
  </si>
  <si>
    <t xml:space="preserve">extrajudicial killing, arbitrary detention, torture, </t>
  </si>
  <si>
    <t xml:space="preserve"> Survivors of Chilean official filed action against former Chilean military officer, alleging extrajudicial killing, torture, crimes against humanity, and cruel, inhuman or degrading punishment.</t>
  </si>
  <si>
    <t>extrajudicial killing, torture, crimes against humanity, and cruel, inhuman or degrading punishment.</t>
  </si>
  <si>
    <t>Plaintiffs A, B, C, D, E, F v. Jiang Zemin</t>
  </si>
  <si>
    <t>Cruel, inhuman, and degrading treatment, forced labor, slavery, rape</t>
  </si>
  <si>
    <t>Kidnapping, arbitrary detention</t>
  </si>
  <si>
    <t>Environmental rights</t>
  </si>
  <si>
    <t>234 F.Supp.2d 401, 402+, S.D.N.Y.</t>
  </si>
  <si>
    <t>Torture, extrajudicial killings, cruel, inhuman, or degrading treatment, race discrimination, expropriation of property</t>
  </si>
  <si>
    <t>395 F.3d 932, 933+, 9th Cir.(Cal.)</t>
  </si>
  <si>
    <t>Forced labor, extrajudicial killings, rape</t>
  </si>
  <si>
    <t xml:space="preserve">Race </t>
  </si>
  <si>
    <t>Environmentrights</t>
  </si>
  <si>
    <t>216 F.Supp.2d 262, 262+, S.D.N.Y.</t>
  </si>
  <si>
    <t>War crimes, right to health</t>
  </si>
  <si>
    <t>Torture, hostage taking</t>
  </si>
  <si>
    <t>extrajudicial killing, torture, crimes against humanity, and cruel, inhuman or degrading treatment.</t>
  </si>
  <si>
    <t>2002 WL 1000068, *21, D.N.Mar.I.</t>
  </si>
  <si>
    <t xml:space="preserve">Settled for about $20m; see 2003 WL 22997250. Given the facts of this case, the victory  should not be attributed to ATS because the court DISMISSED the ATS claims PRIOR to the settlement on December 17, 2002. See https://casetext.com/case/does-i-v-gap-inc.  </t>
  </si>
  <si>
    <t>(1) Officer was liable for torture, cruel and inhuman treatment, arbitrary detention, violations of the law of war, and crimes against humanity under international law, and (2) officer was liable for assault and battery, false imprisonment, intentional infliction of emotional distress and conspiracy under Georgia law.</t>
  </si>
  <si>
    <t>Torture, cruel, inhuman and degrading  treatment, arbitrary detention, war crimes, crimes against humanity</t>
  </si>
  <si>
    <t>326 F.3d 230, 231+, D.C.Cir.</t>
  </si>
  <si>
    <t>2003 WL 25914862, *1+, S.D.Fla.</t>
  </si>
  <si>
    <t>213 F.3d 639 (5th Cir.)</t>
  </si>
  <si>
    <t>Appeal from D.C. No. H-98-CV-2019</t>
  </si>
  <si>
    <t>8 F.Supp.2d 643 (S.D.Tex.)</t>
  </si>
  <si>
    <t xml:space="preserve">Plaintiffs brought this action against defendants for tortious interference with and conversion of plaintiffs' property in Heliopolis, Egypt. </t>
  </si>
  <si>
    <t xml:space="preserve">The wrong allegedly committed by defendants, that is tortious interference with and conversion of plaintiffs' property in Egypt, is not subject to the Alien Tort Act.  </t>
  </si>
  <si>
    <t>Crimes against humanity</t>
  </si>
  <si>
    <t>1) member had requisite minimum contacts to allow exercise of jurisdiction; (2) service on member in Virginia was proper; (3) plaintiffs' claims alleged violations of international law as it stands today, and thus could provide basis for subject matter jurisdiction under Alien Tort Claims Act (ATCA); (4) fact issue existed as to whether political group was de facto “state” for purposes of Torture Victim Protection Act (TVPA); and (5) women's organization would be allowed to remain as plaintiff, as it met traditional standing requirements and its presence would not cause prejudice.</t>
  </si>
  <si>
    <t>CCG</t>
  </si>
  <si>
    <t>Torture, expropriation of property</t>
  </si>
  <si>
    <t>963 F.Supp. 880 (C.D.Cal.)</t>
  </si>
  <si>
    <t xml:space="preserve"> (1) claims of civil rights abuses by Burmese government did not fall within commercial activity exception to Foreign Sovereign Immunities Act; (2) Burmese government was not necessary and indispensible party; (3) court had jurisdiction over claims against oil company under Alien Tort Claims Act; (4) allegations of torture and slavery by Burmese government in connection with the pipeline project stated claim against oil company; (5) equitable tolling applied to claim so long as there was no functioning judiciary in Burma; (6) act of state doctrine did not preclude consideration of claims based on alleged human rights abuses by Burmese government; but (7) act of state doctrine precluded claims based on expropriation of property in Burma by Burmese government.</t>
  </si>
  <si>
    <t>The case is later dismissed by La courts. See 811 So.2d 98. The Court of Appeal, David S. Gorbaty, J., held that: (1) the Indonesian citizens failed to allege fraud with sufficient particularity in the pleadings; (2) the citizens failed to plead with requisite specificity facts necessary to state any cause of action against the parent corporation under an alter ego theory of liability; and (3) the citizens were not entitled to amend their pleadings before the trial court ruled on an exception of no cause of action.</t>
  </si>
  <si>
    <t>Environmental rights, cultural genocide</t>
  </si>
  <si>
    <t>Torture, genocide</t>
  </si>
  <si>
    <t>Torture, arbitrary detention, dissaperences</t>
  </si>
  <si>
    <t>Kadic v. Karadzic</t>
  </si>
  <si>
    <t>74 F.3d 377 (2d. Cir.)</t>
  </si>
  <si>
    <t xml:space="preserve">Rejected an orignalism intepretation of ATS. "However we might have construed the Alien Tort Act in a case arising in 1789, two circumstances guide our interpretation two hundred years later. First, Filártiga v. Peña–Irala, 630 F.2d 876 (2d Cir.1980), has established as the law of this Circuit that the Alien Tort Act has a broad scope and that courts ascertaining the content of the law of nations “must interpret international law not as it was in 1789, but as it has evolved and exists among the nations of the world today.” Id. at 881. We have neither the authority nor the inclination to retreat from that ruling. Second, Congress has made clear that its enactment of the Torture Victim Protection Act of 1991 was intended to codify the cause of action recognized by this Circuit in Filártiga, even as it extends the cause of action to plaintiffs who are United States citizens." </t>
  </si>
  <si>
    <t>1995 WL 671567 (S.D.N.Y)</t>
  </si>
  <si>
    <t xml:space="preserve"> Plaintiff U-Series International Services, Inc. (“U-Series”), brings this action against the United States and Drug Enforcement Administration (“DEA”) Forfeiture Counsel William J. Snider in his individual and official capacities, to challenge the civil forfeiture of its property -- $200,000 worth of electronics equipment. The Amended Complaint alleges that the United States violated plaintiff's Fourth, Fifth and Fourteenth Amendment rights, and the law of nations, and that Snider is liable under both the Federal Tort Claims Act and a Bivens cause of action. Plaintiff also seeks to add as a defendant DEA Special Agent Dwayne M. Dodds in his individual and official capacities. Finally, plaintiff sues Zeev Tambor, doing business as Omega Import and Export (“Omega”), for breach of contract.</t>
  </si>
  <si>
    <t xml:space="preserve">Mostly FTCA case; only cited ATS as an additional basis. Dismissed on state immunity ground. </t>
  </si>
  <si>
    <t>Reversed lower court's decision and confirmed jurisdiction. : (1) plaintiffs sufficiently alleged violations of customary international law and law of war for purposes of Alien Tort Claims Act; (2) plaintiffs sufficiently alleged that unrecognized Bosnian-Serb entity of “Srpska” was a “state,” and that defendant acted under color of law for purposes of international law violations requiring official action; (3) defendant was not immune from personal service of process while invitee of United Nations; (4) actions were not precluded by political question doctrine; and (5) defense under act of state doctrine was waived.</t>
  </si>
  <si>
    <t>Suit against former Bosnian Serb leader.The plaintiffs-appellants are Croat and Muslim citizens of the internationally recognized nation of Bosnia–Herzegovina, formerly a republic of Yugoslavia. Their complaints, which we accept as true for purposes of this appeal, allege that they are victims, and representatives of victims, of various atrocities, including brutal acts of rape, *237 forced prostitution, forced impregnation, torture, and summary execution, carried out by Bosnian–Serb military forces as part of a genocidal campaign conducted in the course of the Bosnian civil war.</t>
  </si>
  <si>
    <t>Rape, torture, extrajudicial killings, genocide</t>
  </si>
  <si>
    <t>Suit against U.S. and IRS employees based on collection letter sent to taxpayer. Plaintiff contends that he is a nonresident alien, and therefore he does not have to pay taxes. With respect to Bigelow, the Amended Complaint states that Plaintiff is “suing Mr. Bigelow because he intentionally sent a demand letter to me [for unpaid federal taxes].” See Amended Complaint, pg. 3. Plaintiff contends this is “unauthorized collection activity” under federal law, and therefore Bigelow is liable.</t>
  </si>
  <si>
    <t>Fraud</t>
  </si>
  <si>
    <t>Suit against former Bosnian Serb leader. On February 11, 1993, Doe Plaintiffs filed their class action complaint, seeking redress on behalf of all women and men who were victims of the following torts inflicted by Bosnian–Serb military forces under the command of defendant: genocide, war crimes,4 summary execution, wrongful death, torture, cruel, inhuman or degrading treatment, assault and battery, rape and intentional infliction of emotional harm. The class includes many thousands of people who have been subject to human rights abuses. Doe Complaint at ¶¶ 10–11. Doe plaintiffs alleged that Bosnian–Serb forces have systematically employed brutal violence against Bosnian Muslims. These abuses are collectively referred to as “ethnic cleansing.” Id. at ¶ 17.</t>
  </si>
  <si>
    <t xml:space="preserve">genocide, war crimes, extrajudicial killing, torture, cruel, inhuman or degrading treatment, rape  </t>
  </si>
  <si>
    <t xml:space="preserve">Haitian President Proper Avril was charged with human rights violations.  The Plaintiffs seek compensatory and punitive damages against Defendant, Lieutenant General Prosper Avril (Avril), the former head of the Haitian military, for alleged “torture[,] cruel, inhuman or degrading treatment; arbitrary arrest and detention without trial; and other violations of customary international law.” </t>
  </si>
  <si>
    <t>Foreign government's waiver of any and all immunity enjoyed by military leader was complete and effective to waive any immunity under Foreign Sovereign Immunities Act or any residual head of state immunity.</t>
  </si>
  <si>
    <t>Affirmed lower court's default judgment. 1) Marcos' daughter isn't immune from suit under FSIA because she was not acting in an official capacity 2) Torture is a violation of the law of nations</t>
  </si>
  <si>
    <t>Environmental harm</t>
  </si>
  <si>
    <t>Torture, extrajudicial killing, kidnapping</t>
  </si>
  <si>
    <t>1993 WL 814304 (N.D.Ga)</t>
  </si>
  <si>
    <t>arbitrary detention, torture and cruel, inhuman and degrading treatment</t>
  </si>
  <si>
    <t>976 F.2d 1328 (9th Cir.)</t>
  </si>
  <si>
    <t>Property damage</t>
  </si>
  <si>
    <t>Expropriatiof property</t>
  </si>
  <si>
    <t>Arbitrary detention, extrajudicial killing</t>
  </si>
  <si>
    <t>Due Process</t>
  </si>
  <si>
    <t>Dissapearence, cruel, inhuman, and degrading treatment</t>
  </si>
  <si>
    <t>Arbitary detention</t>
  </si>
  <si>
    <t>770 F.2d 202</t>
  </si>
  <si>
    <t>Members of Congress, citizens and residents of Nicaragua, and two Florida residents brought action against the President and other federal defendants alleging claims arising out of US actions in Nicaragua.  That the federal appellees, “acting in concert and conspiracy with the other defendants and others unknown, have authorized, financed, trained, directed and knowingly provided substantial assistance for the performance of activities which terrorize and otherwise injure the civilian population of the Republic of Nicaragua.” Amended Complaint ¶ 31. That in November 1981 President Reagan, various members of the National Security Council, and others approved a plan submitted by the CIA for covert activities to destabilize and overthrow the government of Nicaragua. That pursuant to that plan, the United States has provided financial assistance of at least $19 million, training by mobile teams of United States military personnel, and other forms of support to paramilitary groups in their operations against Nicaragua. That the federal appellees “are providing financial, technical, and other support to anti-Nicaraguan terrorist groups operating military training camps in the United States, Honduras, Costa Rica, and Nicaragua.” Id. ¶ 54. And that as a result of this assistance the Contras have carried out “scores of attacks upon innocent Nicaraguan civilians” which have “resulted in summary execution, murder, abduction, torture, rape, wounding, and the destruction of private property and public facilities.” Id. ¶ 81. The complaint recounts the specific instances of attacks on Nicaraguan towns and villages that caused harm *206 **150 to the Nicaraguan appellants, and alleges that the “raids are continuing on a regular basis.” Id. ¶ 117.</t>
  </si>
  <si>
    <t>extrajudicial killings, torture, rape, destruction of property</t>
  </si>
  <si>
    <t>Terrorism, extrajudicial killing</t>
  </si>
  <si>
    <t>Labor rights</t>
  </si>
  <si>
    <t>Law of the seas</t>
  </si>
  <si>
    <t>Libel</t>
  </si>
  <si>
    <t>MTD/WP/SET</t>
  </si>
  <si>
    <t>MTI/G</t>
  </si>
  <si>
    <t>SOL, P, NJPQ, ICF</t>
  </si>
  <si>
    <t>Wong-Opasi, a former professor at Tennessee State University, sued her former employer, the Tennessee Board of Regents, and multiple employees of the university. The individual employees were sued in their individual and official capacities. Wong-Opasi alleged that, by under-paying her for time worked, denying her tenure, and then dismissing her from her position, the defendants violated the Fair Labor Standards Act of 1963 (“FLSA”), 29 U.S.C. § 206(d); the Alien Tort Claims Act, 28 U.S.C. § 1350; and state law.</t>
  </si>
  <si>
    <t>THIS CASE ACTUALLY IS DECIDED THAT THERE IS NO PRIVATE RIGHT OF ACTION IN THE DC DISTRICT COURT. DC CIRCUIT SAYS THAT THE ATS DOES FORM THE BASIS FOR JURISDICTION. BUT THERE SEEMS TO BE A HUGE GAP BETWEEN THE DECISIONS. FRANKLY I QUESTION EVEN WHETHER THE COA ***READ*** THE DISTRICT COURT OPINION!</t>
  </si>
  <si>
    <t>2002 WL 319887, *2+, S.D.N.Y.</t>
  </si>
  <si>
    <t>After over 10 years, this case was finally settled in 2009, for $15.5m. http://en.wikipedia.org/wiki/Wiwa_v._Royal_Dutch_Shell_Co.</t>
  </si>
  <si>
    <t>226 F.3d 88 (2nd Cir.)</t>
  </si>
  <si>
    <t>Plaintiffs claimed an unconstitutional intrusion onto their privately owned cattle ranch in Honduras by U.S. military personnel. Specifically, plaintiffs alleged that U.S. personnel had unlawfully established a military training center on their property.</t>
  </si>
  <si>
    <t>The court instructed the district court to modify its judgment to effect dismissal iwthout prejudice so as to not bar reinstatement of the suit in the event that the intrusion resumes. Since U.S. personnel no longer occupied the land, the balance of equities was altered.</t>
  </si>
  <si>
    <t>83-7046</t>
  </si>
  <si>
    <t>The winner of the NY lottery filed suit against the lottery's director, claiming that NY regulations, which provide that the winnings will be paid partly in cash and the balance by way of an annuity over 10 years (instead of a lump sum), deprived her of property without due process of law.</t>
  </si>
  <si>
    <t>Court granted defendant's motion to dismiss plaintiffs' SAC because plaintiffs failed to establish that the alleged violations touched and concerned the US and failed to show that plaintiffs had standing as aliens.</t>
  </si>
  <si>
    <t>Court corrected its order entering default judgment to vacate the final judgment. Final judgment will be entered in favor of plaintiffs in an amount equal to any indebtedness owed by garnishee Sargeant Marine to Defendant Curacao Drydock Co. up to the amount of the oustanding jdugment. Should garnishee Sargeant Marine fail to respond to post judgment discovery, judgment will be entered in favor of plaintiffs in the amoiunt of $80 million plus post-judgment interest as a sanction</t>
  </si>
  <si>
    <t>1:06-cv-22128</t>
  </si>
  <si>
    <t xml:space="preserve">Afterwards, the plaintiffs attempted to collect judgment against the company, which was wholly owned by the governments of Curaçao and the Netherlands. Both countries moved, after several months of failing to respond, to dismiss the plaintiff’s attempt to collect judgment—which would have been affected by freezing their wire transfers to their accounts at Chase in New York—on the basis of sovereign immunity. Licea v. Curacao Drydock Co., Inc., 870 F. Supp. 2d 1360, 1364 (S.D. Fla. 2012).  The court ruled that limited discovery could proceed against the governments of Curaçao and the Netherlands to determine whether such a defense was valid or if it was precluded by the commercial exception to the Foreign Sovereign Immunities Act (“FSIA”). The defendants petitioned for a stay on collection of the judgment and the Eleventh Circuit denied the stay for lack of jurisdiction, holding that discovery had not yet established whether the commercial exception in FSIA applied to the governments and an appeal could not be undertaken until the money had been collected.  Licea v. Curacao Drydock Co., Inc., No. 12-14440-EE (11th Cir. Jun. 16, 2014).  On June 25, 2014, the plaintiffs filed a motion to deposit funds into the court registry.  The motion remains pendant and presumably the defendants will appeal the question of sovereign immunity if the plaintiffs prevail. Hence, there is an argument that the case should not be included in the list of default judgments. </t>
  </si>
  <si>
    <t>2014 WL 6463227</t>
  </si>
  <si>
    <t xml:space="preserve">Court found that it will award a total of $161,309,500 to a total of 374 plaintiffs. However, the court found that it could not award damages to 17 individuals who filed claims for wrongful death. Similarly, the court found that it could not award damages to 45 entities because only natural persons can experience pain and suffering. Finally, the court found that it could not award damages to an individual who was a minor because he lacked the capacity to sue. </t>
  </si>
  <si>
    <t>$161,309,500 to a total of 374 plaintiffs</t>
  </si>
  <si>
    <t>Court determined that TVPA claims were not before it for appellate review because in their briefs on appeal, plaintiffs did not addressed the district  court's decision with respect to those TVPA claims. Furthermore, the court determined that defendant's presence in the US was insufficient to displace the presumption against extraterritoriality and to establish jurisdiction under the ATS.</t>
  </si>
  <si>
    <t>No. 14–1724–cv</t>
  </si>
  <si>
    <t xml:space="preserve">Nilo Jerez filed suit in Florida state court against the Republic of Cuba and various codefendants, including Fidel Castro and the “Cuban Revolutionary Armed Forces,” alleging that he had suffered horrifying torture at their hands and continued to suffer the consequences. </t>
  </si>
  <si>
    <t>No. 13–7141</t>
  </si>
  <si>
    <t xml:space="preserve">The court held that creditor's claims did not fall within scope of FSIA'snon-commercial tort exception and the claims did not fall within scope of FSIA's terrorism exception. Because no statutory exception to sovereign immunity under the FSIA applies, the Florida state court and the Florida district court lacked subject-matter jurisdiction. The default judgments were thus deemed void. As a result there was no legal basis for the writ of attachment sought by Jerez and the appellees were entitled to grant of their motion to vacate the previously outstanding writ. </t>
  </si>
  <si>
    <t>725 F.3d 940</t>
  </si>
  <si>
    <t xml:space="preserve"> 12–35266</t>
  </si>
  <si>
    <t>Rio Tinto PLC v. Sarei</t>
  </si>
  <si>
    <t>133 S.Ct. 1995</t>
  </si>
  <si>
    <t>No. 11–649</t>
  </si>
  <si>
    <t>527 Fed.Appx. 7</t>
  </si>
  <si>
    <t>Court vacated judgment on 7/8/2011. ATS claims would be remanded to the district court for further consideration. With regards to the opinion on 7/8/2011, the judgment is affirmed as to dismissal of TVPA claims and reversed as to the dismissal of non-federal tort claims</t>
  </si>
  <si>
    <t xml:space="preserve"> Plaintiffs alleged that Indonesian soldiers employed by defendants to provide security at a natural gas production facility injured and killed plaintiffs</t>
  </si>
  <si>
    <t>2014 WL 6863587</t>
  </si>
  <si>
    <t>Individuals allegedly subjected to forced migration program as children brought action against various religious organizations alleging violations of the ATS after they were taken from their families in Europe at a young age, told that their families were dead, and forced to work without compensation in Australia.</t>
  </si>
  <si>
    <t>Court affirmed dismissal because the conduct did not touch and concern the US</t>
  </si>
  <si>
    <t>Docket No. 11–1682–cv</t>
  </si>
  <si>
    <t>383 F. App'x 380</t>
  </si>
  <si>
    <t>Nabulsi v. Bin Zayed Al</t>
  </si>
  <si>
    <t>Court affirmed dismissal of plaintiff's complaint on grounds that there was a lack of subject-matter jurisdiction</t>
  </si>
  <si>
    <t>No. 09-20459</t>
  </si>
  <si>
    <t>Abelesz v. Magyar Nemzeti Bank</t>
  </si>
  <si>
    <t>692 F.3d 661</t>
  </si>
  <si>
    <t xml:space="preserve">Court vacated the denials of defendants' motions to dismiss for lack of subject-matter jurisidction and remanded for further consideration of the exhaustion issue. Court found that plaintiffs had not exhausted their Hungarian remedies and had not yet provided a legally compelling reason for their failure to do so, they had not established that their expropriation claims fall within an exception to the FSIA's grant of sovereign immunity. In addition, the court found that plaintiffs suing the national railway had not established yet that the railway was engaged in commercial activity in the United States, as required to apply the expropriation exception to the FSIA. </t>
  </si>
  <si>
    <t>Nos. 11–2387, 11–2791</t>
  </si>
  <si>
    <t>Case settled on 3/8/13. Can't figure out how much for -- I could only find documents refering to the notice of settlement, filed March 18, 2013, but not the settlement amount</t>
  </si>
  <si>
    <t>2011 WL 2490947</t>
  </si>
  <si>
    <t xml:space="preserve">Court granted defendant's motion to dismiss because Mr. Carpenter failed to establish personal jurisdiction over Chile's Minister of Justice. Plaintiff failed to alleged that his causes of action stemmed from those permitted by NY's long-arm statute. His causes of action did not stem from business conducted in New York, contracts to supply goods or services to New York, or tortuous acts within New York. Instead, they derived from the Individual Defendants performing quintessentially governmental tasks in Chile. </t>
  </si>
  <si>
    <t>Carpenter v. Minister of Justice</t>
  </si>
  <si>
    <t>487 Fed.Appx. 669</t>
  </si>
  <si>
    <t>Court affirmed grant of defendant's motion to dismiss on grounds of personal jurisdiction pursuant to NY's long-arm statute, on substantially the same gounds as the district court</t>
  </si>
  <si>
    <t>No. 11–2829–cv</t>
  </si>
  <si>
    <t>SOL, NCPA</t>
  </si>
  <si>
    <t>425 Fed.Appx. 5.</t>
  </si>
  <si>
    <t>Court affirmed the judgment of the District Court for substantially the same reasons stated in the District Court decision</t>
  </si>
  <si>
    <t>No. 10–2018–cv</t>
  </si>
  <si>
    <t>Court adopts the report and recommendations of the magistrate judge and incorporates it in its decision, overruling all objections.</t>
  </si>
  <si>
    <t>2010 WL 1439939</t>
  </si>
  <si>
    <t>Court found that the magistrate judge was correct in his conclusion that plaintiff's MSJ should be denied, defendants' cross-motion should be granted, and that the case should be dismissed.</t>
  </si>
  <si>
    <t>407 Fed.Appx. 785</t>
  </si>
  <si>
    <t>Qian Ibrahim Zhao says that an officer of the Central Intelligence Agency stopped him on the streets of Washington, D.C., in 2004. Zhao says that the agent searched him and questioned him for four hours. He also says that the agent took his Chinese passport, camera, video tapes, notebook, and cellular-telephone contacts. Plaintiff sued the government and this agent for a variety of legal theories: unreasonable search and seizure under the Constitution, slander, due process, the Torture Victim Protection Act, and the Alien Tort Statute</t>
  </si>
  <si>
    <t>Court affirmed the district court's dismissal of plaintiff's suit with prejudice.</t>
  </si>
  <si>
    <t>No. 10–20117</t>
  </si>
  <si>
    <t>2012 WL 5364241</t>
  </si>
  <si>
    <t>Aliens brought action against their former employer based on events in Guatemala during labor dispute. The case was dismissed on FNC grounds and plaintiffs subsequently filed suit in Guatemala. The Guatemalan court dismissed the case and plaintiffs moved to reinstate the case in federal court</t>
  </si>
  <si>
    <t>The court denied plaintiff's motion to reinstate the case because the exceptional circumstances standard was not met due to plaintiffs' abandonment of its appellate rights in Guatemala.</t>
  </si>
  <si>
    <t>No. 01–3399–CIV</t>
  </si>
  <si>
    <t>722 F.3d 1109</t>
  </si>
  <si>
    <t>SC</t>
  </si>
  <si>
    <t>Circuit</t>
  </si>
  <si>
    <t>DC Cir.</t>
  </si>
  <si>
    <t>5th Cir.</t>
  </si>
  <si>
    <t>2d Cir.</t>
  </si>
  <si>
    <t>7th Cir.</t>
  </si>
  <si>
    <t>9th Cir.</t>
  </si>
  <si>
    <t>11th Cir.</t>
  </si>
  <si>
    <t>4th Cir.</t>
  </si>
  <si>
    <t>3d Cir.</t>
  </si>
  <si>
    <t>10th Cir.</t>
  </si>
  <si>
    <t>1st Cir.</t>
  </si>
  <si>
    <t>6th Cir.</t>
  </si>
  <si>
    <t>8th Cir.</t>
  </si>
  <si>
    <t>ATS provides no jurisdiction to libel claim. No jurisdiction on ATS, but jurisdiciton is proper on 28 U.S.C. ss 1332(a).</t>
  </si>
  <si>
    <t>Plaintiff sought injunction against the deployment of cruise missiles in a town in England where a US Air Force Base was located. Plaintiffs alleged that the deployment of cruise missles contravenes several customary norms of international law and thus subject them to tortioys injury actionable under ATS.</t>
  </si>
  <si>
    <t xml:space="preserve">Canadian citizen alleged that his employee converted his funds to his own use. ATS claim based on property tort. </t>
  </si>
  <si>
    <t>Court granted defendant's motion to dismiss because plaintiffs allegations of negligence fell within the discretionary function exception of the FTCA and plaintiffs' allegations presented a nonjusticiable political question. ATS does not provide waiver of sovereign immunity of the US government</t>
  </si>
  <si>
    <t>Plaintiff, Filipino seamen, brought a wage claim against his former employer. Plaintiffs also sought punitive damages and claim retaliatory discharge under ATS.</t>
  </si>
  <si>
    <t>Plaintiffs claimed jurisdiction under ATS but claims were dismissed for lack of subject-matter jurisdiction. Court affirmed the lower court's grant of motion to dismiss for lack of subject-matter jurisdiction and for barred claims by applicable statute of limitations. The three judges each filed their own concurring opinion. Judge Edwards affirmed on grounds of Law of Nations. Judge Robb affirmed on grounds that the case presented a nonjusticiable political question. Judge Bork affirmed on grounds that the case both presented a nonjusticiable political question and on grounds of the act of state doctrine.</t>
  </si>
  <si>
    <t>Court granted defendant's motion to dismiss since neither British Prime Minister nor British government was subject to suit and the US civilian and military officials were entitled to immunity. ATS does not purport to waive the sovereign immunity of US with respect to plaintiffs' claims</t>
  </si>
  <si>
    <t>Court affirmed finding that lower court had subject-matter jurisdiction, finding that under both conduct and effects tests, the lower court had subject-matter jurisdiction over cause of action arising from trading on US exchanges. Plaintiffs stated a claim of common law fraud under ATS, but the court found that the ATS has been narrowly construed and would not supply a basis for federal jurisdiction over common law claim</t>
  </si>
  <si>
    <t>Court granted plaintiff's motion to remand since defendants failed to sustain their burden of showing that the requirements for removal have been met. Plaintiffs brought claims under ATS, but failed to allege that defendants' actions amounted to a tort in violation of the law of nations or a treaty of the US. As such, the court found that plaintif failed to state a claim pursuant to ATS</t>
  </si>
  <si>
    <t>On defendant Sudan's motion to dismiss, the court held that: (1) Sudan's recruiting of Texas residents for drilling operations and entry into production sharing agreemetn with Petty Ray Geophysical Geosource did not support finding commercial acitivity exception to immunity under FSIA; (2) noncommercial tort exception to the FSIA was not applicable; (3) ATS would not support federal jurisidction over Sudan since the plaitniff failed to allege that she was an alien or that the cause of action arose from violation of treaties of the US or laws of nations or in international human rights law. ATS would not support federal jurisidction over Sudan since the plaintiff failed to allege that she was an alien or that the cause of action arose from violation of treaties of the US or laws of nations or in international human rights law</t>
  </si>
  <si>
    <t>Court dismissed with prejudice claims against defendant attorneys because, as government attorneys, they are entitled to absolute immunity with regard to their actions in carrying out their roles in the judicial process. Furthermore, plaintiff failed to state a claim because her allegations were conclusory and unsupported by suficial facts to constitute a cause of action. Plaintiff also failed to state a claim under statutes in her clams against defendant entities. Though plaintiff cited to ATS, the statute does not provide a basis of jurisdiction for plaintiff's claim. Reasons are stated in defendant UK's motion to dismiss.</t>
  </si>
  <si>
    <t>Court held that it had subject-matter jurisdiction, the venue was more proper in Florida than New York for all claims except one, and action against remaining defendant could be severed and remain in the district. Plaintiff claimed that defendants committed torts cognizable under ATS, but the court found that the treaty mentioned by plaintiff did not create a private right of action. However, the court found that defendants' conduct may well amount to a tort in violation of the law of nations</t>
  </si>
  <si>
    <t>Court granted Soviet Union's motion for relief from default judgment and motion to dismiss on grounds that the Soviet Union did not waive its sovereign immunity under FSIA. Initialliy the court found jurisdiction over Soviet Union under ATS and entered a judgment in plaintiffs' favor. However, the statute did not waive sovereign immunity of Soviet Union</t>
  </si>
  <si>
    <t>Court affirmed the dismissal of plaintiffs' claims, finding that: (1) refugees' tort claims arose from performance of discretionary function, which shields defendants from liability under FTCA; (2) agents did not violate refugees' constitutional or statutory rights and were thus entitled to qualified immunity; (3) agents were entiled to immunity under civil rights statutes. Court discusses that plaintiffs also filed claims under ATS, but the claim was barred due to absolute immunity, qualified immuntiy, failure to state a claim, or lack of pendant jurisdiction (court did not specifically mention which particular reason was given)</t>
  </si>
  <si>
    <t>Court dismissed plaintiff's suit because sovereign immunity had not been waived by the US government. Thus plaintiffs' claims under Prize Act, Suits in Admiralty Act, the Public Vessels Act, the Federal Tort Claims Act, the Foreign Claims Act, and the All Writs Act failed. Plaintiff did file a claim under ATS, but the court did not discuss this claim. Presumably it was also dismissed because ATS does not waive the US government's sovereign immunity.</t>
  </si>
  <si>
    <t>Plaintiff filed a claim under ATS, but this claim was dismissed because plaintiff failed to demonstrate that violation of a treaty occurred. Court held that plaintiff had no protected liberty interest in transfer to his home country though the Convention on the Transfer of Sentenced Persons provides for such transfers. Second, these decisions to transfer inmates are committed to agency discretion, which is not judicially reviewable. Finally, the Act does not require the Attorney General to issue substantive regulations governing consideration of transfer requests.</t>
  </si>
  <si>
    <t>Affirmed by 634 F.2d 318 (5th Cir.)</t>
  </si>
  <si>
    <t>Affirmed by 647 F.2d 320 (2nd Cir.)</t>
  </si>
  <si>
    <t>Plaintiff alleged that Defendants seized his currency in violation of his “federally guaranteed constitutional” rights at London's Heathrow Airport. ATS claim was brought by plaintiff but was quickly dismissed</t>
  </si>
  <si>
    <t>According to the complaint, after concerned residents of Ogoniland began protesting the environmental effects of SPDC's practices, respondents enlisted the Nigerian Government to violently suppress the burgeoning demonstrations. Throughout the early 1990's, the complaint alleges, Nigerian military and police forces attacked Ogoni villages, beating, raping, killing, and arresting residents and destroying or looting property. Petitioners further allege that respondents aided and abetted these atrocities by, among other things, providing the *1663 Nigerian forces with food, transportation, and compensation, as well as by allowing the Nigerian military to use respondents' property as a staging ground for attacks.Plaintiffs sued corporations directly under ATS for aiding and abetting the Nigerian government in committing human rights violations in Nigeria</t>
  </si>
  <si>
    <t>Plaintiffs filed suit for sexual abuse they suffered while participating in a residential school for poor children in Haiti.Defendants included the founder of the school as well as a nonprofit organization that operated the school as well as other individuals and entities allegedly involved, either directly or indirectly, in the sexual abuse. Count four alleges that two individuals at the school aided and abetted the founder in committing a violation of the law of nations making them liable to the plaintiffs under ATS</t>
  </si>
  <si>
    <t>Relatives of alleged victims of extrajudicial killings in Sri Lanka brought action against the president of Sri Lanka under TVPA. Plaintiffs' claims were brought under TVPA for extrajudicial killings</t>
  </si>
  <si>
    <t>Plaintiffs filed suit seeking payment and redemption of certain German gold-dollar bearer bonds, claiming that looting alleged by defednants never occurred and instead defendants schemed to defraud bondholders. One of the 24 counts was under ATS</t>
  </si>
  <si>
    <t xml:space="preserve">Plaintiffs brought claims against defense contractor for torts in Afghanistan. Not really an ATS case at all -- more about alleging breach of contract. No torture allegations, etc. </t>
  </si>
  <si>
    <t>Nos. 1541, 1544, Dockets 94–9035, 94–9069</t>
  </si>
  <si>
    <t>01/06/1996</t>
  </si>
  <si>
    <t xml:space="preserve">Most of the case discusses FSIA, and concludes that FSIA does not grant jurisdiction. ATS issue was disposed in one sentence. P is US citizen, so the ATS claim is frivolous. </t>
  </si>
  <si>
    <t>02/13/1996</t>
  </si>
  <si>
    <t>04/09/1996</t>
  </si>
  <si>
    <t>04/18/1996</t>
  </si>
  <si>
    <t>Custody</t>
  </si>
  <si>
    <t>05/23/1996</t>
  </si>
  <si>
    <t>06/07/1996</t>
  </si>
  <si>
    <t>08/19/1996</t>
  </si>
  <si>
    <t>Nos. 95–55464, 95–55768 and 95–56121</t>
  </si>
  <si>
    <t>107 F.3d 696 (9th Cir.)</t>
  </si>
  <si>
    <t>09/24/1996</t>
  </si>
  <si>
    <t>10/17/1996</t>
  </si>
  <si>
    <t>11/26/1996</t>
  </si>
  <si>
    <t>03/25/1997</t>
  </si>
  <si>
    <t>04/08/1997</t>
  </si>
  <si>
    <t>969 F.Supp. 362 (E.D.La.)</t>
  </si>
  <si>
    <t>04/10/1997</t>
  </si>
  <si>
    <t>D.C. Cir.</t>
  </si>
  <si>
    <t>04/25/1997</t>
  </si>
  <si>
    <t>No. 96-6284</t>
  </si>
  <si>
    <t>07/09/1997</t>
  </si>
  <si>
    <t>09/09/1997</t>
  </si>
  <si>
    <t>11/15/1997</t>
  </si>
  <si>
    <t>No. 93 CIV. 0878</t>
  </si>
  <si>
    <t>176 F.R.D. 458 (S.D.N.Y.)</t>
  </si>
  <si>
    <t>12/02/1997</t>
  </si>
  <si>
    <t>12/17/1997</t>
  </si>
  <si>
    <t>74 F.Supp.2d 969 (D.Hawai.)</t>
  </si>
  <si>
    <t>01/05/1998</t>
  </si>
  <si>
    <t>With or without subject matter jurisdiction pursuant to the Alien Torts Claims Act, the court must also have personal jurisdiction over the defendants to hear the case.</t>
  </si>
  <si>
    <t>134 F.3d 376 (9th Cir.)</t>
  </si>
  <si>
    <t>01/28/1998</t>
  </si>
  <si>
    <t>http://www.ccrjustice.org/ourcases/current-cases/doe-v.-islamic-salvation-front-(fis)-and-anwar-haddam for more info
Dismissed in 2003, 257 F.Supp.2d 115.</t>
  </si>
  <si>
    <t>02/03/1998</t>
  </si>
  <si>
    <t>02/13/1998</t>
  </si>
  <si>
    <t>02/23/1998</t>
  </si>
  <si>
    <t>03/11/1998</t>
  </si>
  <si>
    <t>03/16/1998</t>
  </si>
  <si>
    <t>03/31/1998</t>
  </si>
  <si>
    <t xml:space="preserve">Also state law claims </t>
  </si>
  <si>
    <t>04/21/1998</t>
  </si>
  <si>
    <t>06/05/1998</t>
  </si>
  <si>
    <t>06/10/1998</t>
  </si>
  <si>
    <t>06/24/1998</t>
  </si>
  <si>
    <t>07/31/1998</t>
  </si>
  <si>
    <t>08/27/1998</t>
  </si>
  <si>
    <t xml:space="preserve">INS settled with Ps for an undislcosed amount; claim against contractor was later tried. http://viewfromll2.com/2009/11/11/alien-tort-statute-cases-resulting-in-plaintiff-victories/
Finally tried in 2007,  D won the ATS claim but lost other claims.  549 F.Supp.2d 602
</t>
  </si>
  <si>
    <t>10/01/1998</t>
  </si>
  <si>
    <t>10/05/1998</t>
  </si>
  <si>
    <t>This particular opinion dealt with a class certification issue.  The District Court, Leisure, J., held that: (1) movants did not satisfy criteria for opting out of a “limited fund” class, and (2) movants did not have a due process right to opt.</t>
  </si>
  <si>
    <t>182 F.R.D. 424 (S.D.N.Y.)</t>
  </si>
  <si>
    <t>10/23/1998</t>
  </si>
  <si>
    <t>01/25/1999</t>
  </si>
  <si>
    <t>01/26/1999</t>
  </si>
  <si>
    <t xml:space="preserve">Partly denied Sosa's MTD. </t>
  </si>
  <si>
    <t>Individuals acting on behalf of the United States Drug Enforcement Administration seized Plaintiff Alvarez from Guadalajara, Mexico, and brought him to El Paso, Texas, because of Plaintiff's alleged role in the torture and death of DEA Agent Enrique Camarena.
Claim against Sosa was based on ATS.</t>
  </si>
  <si>
    <t>03/18/1999</t>
  </si>
  <si>
    <t>No. 98–1611–CIV–NESBITT</t>
  </si>
  <si>
    <t>1999 WL 33227638 (S.D.Fla.)</t>
  </si>
  <si>
    <t>03/29/1999</t>
  </si>
  <si>
    <t>04/28/1999</t>
  </si>
  <si>
    <t>04/30/1999</t>
  </si>
  <si>
    <t>06/15/1999</t>
  </si>
  <si>
    <t>06/16/1999</t>
  </si>
  <si>
    <t>08/10/1999</t>
  </si>
  <si>
    <t>09/13/1999</t>
  </si>
  <si>
    <t>10/28/1999</t>
  </si>
  <si>
    <t>11/29/1999</t>
  </si>
  <si>
    <t>12/15/1999</t>
  </si>
  <si>
    <t>01/18/2000</t>
  </si>
  <si>
    <t xml:space="preserve">Meritless. Plantiff not an alien. </t>
  </si>
  <si>
    <t>01/28/2000</t>
  </si>
  <si>
    <t>04/20/2000</t>
  </si>
  <si>
    <t>05/11/2000</t>
  </si>
  <si>
    <t>05/23/2000</t>
  </si>
  <si>
    <t>06/13/2000</t>
  </si>
  <si>
    <t>08/16/2000</t>
  </si>
  <si>
    <t>08/28/2000</t>
  </si>
  <si>
    <t>08/31/2000</t>
  </si>
  <si>
    <t>Docket Nos. 99–7223, 99–7245</t>
  </si>
  <si>
    <t>09/14/2000</t>
  </si>
  <si>
    <t>11/08/2000</t>
  </si>
  <si>
    <t>11/17/2000</t>
  </si>
  <si>
    <t>Unlawful acquisition</t>
  </si>
  <si>
    <t>12/07/2000</t>
  </si>
  <si>
    <t>12/30/2000</t>
  </si>
  <si>
    <t>01/29/2001</t>
  </si>
  <si>
    <t>02/14/2001</t>
  </si>
  <si>
    <t>03/02/2001</t>
  </si>
  <si>
    <t>03/22/2001</t>
  </si>
  <si>
    <t>Affirmed by 5th Circuit in 2002 (per curiam, no real discussion). 33 Fed.Appx. 705.</t>
  </si>
  <si>
    <t>04/09/2001</t>
  </si>
  <si>
    <t>Mendonca v. Tidewater, Inc.</t>
  </si>
  <si>
    <t>04/23/2001</t>
  </si>
  <si>
    <t>05/11/2001</t>
  </si>
  <si>
    <t>05/23/2001</t>
  </si>
  <si>
    <t>05/25/2001</t>
  </si>
  <si>
    <t>05/30/2001</t>
  </si>
  <si>
    <t>06/07/2001</t>
  </si>
  <si>
    <t>extrajudicial killing, torture, crimes against humanity, and cruel, inhuman or degrading punishment</t>
  </si>
  <si>
    <t>08/10/2001</t>
  </si>
  <si>
    <t>08/28/2001</t>
  </si>
  <si>
    <t>Abduction</t>
  </si>
  <si>
    <t>The Court of Appeals, Goodwin, Circuit Judge, held that: (1) abduction violated law of nations; (2) plaintiff's exclusive remedy against DEA agents was against United States under FTCA; and (3) DEA officers did not have extraterritorial authority to make arrest in Mexico.
Affirmed MSJ with regard to ATS</t>
  </si>
  <si>
    <t xml:space="preserve">Mexican national, who was acquitted of murder after being abducted and transported to United States to face prosecution, brought action under Alien Tort Claims Act (ATCA) and Federal Tort Claims Act (FTCA) against United States, Drug Enforcement Agency (DEA) agents, former Mexican policeman, and Mexican civilians alleging that his abduction violated his civil rights. The District Court granted in part and denied in part defendants' motion to dismiss. The Court of Appeals, 107 F.3d 696, affirmed in part, reversed in part, and remanded. On remand, the United States District Court for the Central District of California, Stephen V. Wilson, J., entered summary judgment against former policeman, substituted United States for DEA agents, and dismissed abductee's FTCA claims. Abductee and policeman appealed. </t>
  </si>
  <si>
    <t>Nos. 99–56762, 99–56880</t>
  </si>
  <si>
    <t>266 F.3d 1045, 1050+, 9th Cir.(Cal.)</t>
  </si>
  <si>
    <t>09/11/2001</t>
  </si>
  <si>
    <t>09/17/2001</t>
  </si>
  <si>
    <t>Awarded damages after bench trial (not jury trial)</t>
  </si>
  <si>
    <t>No. 00–2096(WBB)</t>
  </si>
  <si>
    <t>09/19/2001</t>
  </si>
  <si>
    <t>10/11/2001</t>
  </si>
  <si>
    <t>The District Court, Marrero, J., held that: (1) State Department's role in determinations of head-of-state immunity was not affected by passage of Foreign Sovereign Immunities Act (FSIA); (2) president and foreign minister were heads-of-state; (3) president and foreign minister were entitled to immunity under Convention on Privileges and Immunities of United Nations; (4) president and foreign minister were not immune from service of process as agents of their political party; and (5) party acted under color of law.</t>
  </si>
  <si>
    <t xml:space="preserve">Members and supporters of opposition political group, alleging they were victims of torture and terror, brought class action, for themselves and on behalf of deceased victims, against president and foreign minister of Zimbabwe, and their political party, invoking Alien Tort Claims Act (ATCA), Torture Victim Protection Act (TVPA), and norms of international human rights law. Defendants failed to answer, and plaintiffs moved for default judgment. United States Department of State submitted Suggestion of Immunity on behalf of defendants. </t>
  </si>
  <si>
    <t>No. 00 CIV. 6666(VM)</t>
  </si>
  <si>
    <t>169 F.Supp.2d 259, 260+, S.D.N.Y.</t>
  </si>
  <si>
    <t>10/30/2001</t>
  </si>
  <si>
    <t>11/05/2001</t>
  </si>
  <si>
    <t>11/06/2001</t>
  </si>
  <si>
    <t>11/15/2001</t>
  </si>
  <si>
    <t>Plaintiffs have failed to adequately allege a violation of international law and the motion to dismiss is granted, without prejudice,</t>
  </si>
  <si>
    <t>2001 WL 1842389, *22, D.N.Mar.I.</t>
  </si>
  <si>
    <t>11/26/2001</t>
  </si>
  <si>
    <t>Prisoner's right</t>
  </si>
  <si>
    <t>02/25/2002</t>
  </si>
  <si>
    <t>For the reasons set forth above, the Court grants defendants' motion to dismiss the actions pursuant to Fed.R.Civ.P. 12(b)(6) with respect to two claims: plaintiff Owens Wiwa's ACTA claim founded on an alleged violation of his right to life, liberty and security of person, and his ACTA claim for arbitrary arrest and detention. Plaintiffs are given 30 days from the date of this Order to re-plead these claims. Defendants' motion to dismiss is denied in all other respects.</t>
  </si>
  <si>
    <t>02/28/2002</t>
  </si>
  <si>
    <t>04/29/2002</t>
  </si>
  <si>
    <t>04/30/2002</t>
  </si>
  <si>
    <t xml:space="preserve">The court does not find any factual allegations in the SAC that show or give rise to an inference that the defendants held the plaintiffs and class members in a state of peonage and involuntary servitude. Granted Ps leave to amend. Allowed many other claims to proceed. </t>
  </si>
  <si>
    <t xml:space="preserve">Workers' claims against major United States-owned retailers and foreign-owned manufacturers for labor rights abuses in Saipan.
ATS one of many claims. </t>
  </si>
  <si>
    <t>05/10/2002</t>
  </si>
  <si>
    <t>05/31/2002</t>
  </si>
  <si>
    <t>06/05/2002</t>
  </si>
  <si>
    <t>06/28/2002</t>
  </si>
  <si>
    <t>07/09/2002</t>
  </si>
  <si>
    <t>Sarei v. Rio Tinto PLC.</t>
  </si>
  <si>
    <t xml:space="preserve">Affirmed by the 2003 decision. </t>
  </si>
  <si>
    <t>07/16/2002</t>
  </si>
  <si>
    <t>Collected 300,000. See http://www.cja.org/section.php?id=82.</t>
  </si>
  <si>
    <t xml:space="preserve">THIS IS THE TRIAL OF THE CASE
Salvadoran refugees, who claimed that they were tortured by soldiers in El Salvador during the course of a campaign of human-rights violations, brought action against Salvadoran military officials who had become United States permanent residents, alleging violations of the Torture Victim Protection Act (TVPA) and Alien Tort Claims Act (ATCA). 
</t>
  </si>
  <si>
    <t>07/23/2002</t>
  </si>
  <si>
    <t>07/30/2002</t>
  </si>
  <si>
    <t>No. 00CIV6666VMJCF</t>
  </si>
  <si>
    <t>08/07/2002</t>
  </si>
  <si>
    <t>08/08/2002</t>
  </si>
  <si>
    <t>(1) Courts of Ecuador provided adequate alternative forum for citizens' claims, and (2) balance of private and public interest factors weighed strongly in favor of trial in Ecuadorian courts, warranting conditioned dismissal on forum non conveniens grounds. Affirmed MTD</t>
  </si>
  <si>
    <t>08/20/2002</t>
  </si>
  <si>
    <t>08/23/2002</t>
  </si>
  <si>
    <t xml:space="preserve">Case vacated and remanded in part for failure to allow P to amend complaint and for grouping together all claims. 93 Fed.Appx. 590 on Feb. 25, 2004. Case closed in Mar. 2005. </t>
  </si>
  <si>
    <t>08/27/2002</t>
  </si>
  <si>
    <t>Hungarian Jews, and their descendants, sued government, claiming that government wrongfully refused to return property expropriated by pro-Nazi Hungarian government during World War II and subsequently seized by United States Army. Government moved to dismiss. ATS one of many claims.</t>
  </si>
  <si>
    <t>08/28/2002</t>
  </si>
  <si>
    <t>Settled in 2004. See 2004 decision</t>
  </si>
  <si>
    <t>On employee's motion for protective order, the District Court, Ellis, United States Magistrate Judge, held that employee was entitled to protective order barring employers from inquiring into her immigration status.</t>
  </si>
  <si>
    <t>MPO</t>
  </si>
  <si>
    <t>09/13/2002</t>
  </si>
  <si>
    <t>Settled in 2005 for an undisclosed amount. http://www.earthrights.org/legal/final-settlement-reached-doe-v-unocal</t>
  </si>
  <si>
    <t>09/18/2002</t>
  </si>
  <si>
    <t>09/30/2002</t>
  </si>
  <si>
    <t>11/01/2002</t>
  </si>
  <si>
    <t>12/11/2002</t>
  </si>
  <si>
    <t>03/06/2003</t>
  </si>
  <si>
    <t>02/20/2003</t>
  </si>
  <si>
    <t>03/11/2003</t>
  </si>
  <si>
    <t>03/18/2003</t>
  </si>
  <si>
    <t>03/19/2003</t>
  </si>
  <si>
    <t>03/28/2003</t>
  </si>
  <si>
    <t>03/31/2003</t>
  </si>
  <si>
    <t>04/04/2003</t>
  </si>
  <si>
    <t>04/14/2003</t>
  </si>
  <si>
    <t>04/15/2003</t>
  </si>
  <si>
    <t xml:space="preserve">
Voluntary dismissal in Nov. 19, 2008</t>
  </si>
  <si>
    <t>04/22/2003</t>
  </si>
  <si>
    <t>04/23/2003</t>
  </si>
  <si>
    <t>05/01/2003</t>
  </si>
  <si>
    <t>06/03/2003</t>
  </si>
  <si>
    <t>06/06/2003</t>
  </si>
  <si>
    <t>06/10/2003</t>
  </si>
  <si>
    <t xml:space="preserve"> Later vacated. Finally, in 389 F.3d 61, court affirmed dismissal. </t>
  </si>
  <si>
    <t>06/13/2003</t>
  </si>
  <si>
    <t>06/27/2003</t>
  </si>
  <si>
    <t>07/07/2003</t>
  </si>
  <si>
    <t>07/17/2003</t>
  </si>
  <si>
    <t>07/21/2003</t>
  </si>
  <si>
    <t>07/25/2003</t>
  </si>
  <si>
    <t>07/31/2003</t>
  </si>
  <si>
    <t>Settled for $8.9 million. P 143, Hidden Lives and Human Rights in the United States. Case settled in 2004. http://sfpublicpress.org/news/2012-02/how-an-infamous-berkeley-human-trafficking-case-fueled-reform</t>
  </si>
  <si>
    <t>08/04/2003</t>
  </si>
  <si>
    <t>08/29/2003</t>
  </si>
  <si>
    <t xml:space="preserve">Anne Dammarell
$ 6,774,602
Estate of Robert Ames,
by Yvonne Ames, Administrator
$ 3,249,000
Yvonne Ames
$10,000,000
Andrew Ames
$ 5,000,000
Kevin Ames
$ 5,000,000
Kristen (Ames) Brown
$ 5,000,000
Karen (Ames) Hale
$ 5,000,000
Adrienne (Ames) Opdyke
$ 5,000,000
Estate of William McIntyre, by
Mary Lee McIntyre, Executrix
$ 3,101,000
Mary Lee McIntyre
$12,000,000
Margaret (McIntyre) Matteucci
$ 5,000,000
Andrew McIntyre
$ 5,000,000
Julie McIntyre
$ 5,000,000
Estate of Robert McMaugh, by
Earl McMaugh and Annie
Mullins, Co-Administrators
$ 2,903,000
Earl McMaugh
$ 3,500,000
Annie Mullins
$ 3,500,000
Cherie (McMaugh) Jones
$ 2,500,000
Michael McMaugh
$ 2,500,000
Teresa (McMaugh) Younts
$ 2,500,000
Estate of Janet Lee Stevens, by
Jo Ann Stevens, Administrator
$ 1,949,000
Jo Ann Stevens
$ 3,000,000
Hazen H. Stevens
$ 2,500,000
Scott C. Stevens
$ 2,500,000
Estate of Hazen Stevens
(by Scott Stevens, Administrator)
$ 3,500,000
Rayford Byers
$ 7,345,580
Robert Essington
$ 2,048,567
Charles Light
$ 5,894,869
Dorothy Pech
$ 750,000
Daniel Pellegrino
$ 1,046,039
</t>
  </si>
  <si>
    <t>FSIA/ATS</t>
  </si>
  <si>
    <t>09/08/2003</t>
  </si>
  <si>
    <t>09/10/2003</t>
  </si>
  <si>
    <t>09/12/2003</t>
  </si>
  <si>
    <t>09/16/2003</t>
  </si>
  <si>
    <t>09/30/2003</t>
  </si>
  <si>
    <t>10/08/2003</t>
  </si>
  <si>
    <t xml:space="preserve">So far $200K has been collected. The verdict was affrimed in 2005. http://viewfromll2.com/2009/11/11/alien-tort-statute-cases-resulting-in-plaintiff-victories/. PLEASE TRY AND FIND SOURCE OTHER THAN THIS WEBSITE TO VERIFY THIS. WHERE DID THE WEBSITE GET THIS INFORMATION FROM? 
Cannot find. </t>
  </si>
  <si>
    <t>$4 million</t>
  </si>
  <si>
    <t xml:space="preserve">P won. </t>
  </si>
  <si>
    <t>THIS IS THE TRIAL OF THE CASE
Survivors of Chilean official filed action against former Chilean military officer, alleging extrajudicial killing, torture, crimes against humanity, and cruel, inhuman or degrading punishment.</t>
  </si>
  <si>
    <t>10/15/2003</t>
  </si>
  <si>
    <t>11/18/2003</t>
  </si>
  <si>
    <t>12/12/2003</t>
  </si>
  <si>
    <t>No. CIV.A. 02-M-204</t>
  </si>
  <si>
    <t>01/15/2004</t>
  </si>
  <si>
    <t>No. MDL 1491</t>
  </si>
  <si>
    <t>01/26/2004</t>
  </si>
  <si>
    <t>SETTELEMENT AGREEMENTAND ORDER, CASE SETTLED. (SIGNED BY JUDGE P. KEVIN CASTEL ON 7/19/04) (DT, ) (ENTERED: 07/20/2004)</t>
  </si>
  <si>
    <t>Denied MSJ</t>
  </si>
  <si>
    <t>No. 01 Civ. 10881(PKC).</t>
  </si>
  <si>
    <t>2004 WL 527051</t>
  </si>
  <si>
    <t>03/16/2004</t>
  </si>
  <si>
    <t>No. CIV.A. 01-1902(RMC)</t>
  </si>
  <si>
    <t>03/30/2004</t>
  </si>
  <si>
    <t xml:space="preserve">Magistrate judge recommended that the motion for class certification be denied. </t>
  </si>
  <si>
    <t xml:space="preserve">This putative class action seeks damages and other relief for crimes against humanity allegedly committed with defendants' assistance and complicity between October 1, 1990 and May 28, 1999 against the residents of Ogoniland, Rivers State, Nigeria, in order to facilitate defendants' discovery and exploitation of oil deposits in Nigeria. </t>
  </si>
  <si>
    <t>D/MCC</t>
  </si>
  <si>
    <t>03/31/2004</t>
  </si>
  <si>
    <t>Recovered about $1m. See http://www.cja.org/section.php?id=78.
On February 23, 2007, a federal jury in Miami found Dorélien culpable of torture, extrajudicial killing, arbitrary detention and crimes against humanity. He was ordered to pay $4.3 million in damages.  On August 16, 2007, after Dorelién failed to challenge the verdict, a final judgment was entered against him.</t>
  </si>
  <si>
    <t>No. 03-20161-CIV</t>
  </si>
  <si>
    <t>04/06/2004</t>
  </si>
  <si>
    <t>04/16/2004</t>
  </si>
  <si>
    <t>Reversed and Remanded by Jean v. Dorelien, 11th Cir.(Fla.), December 1, 2005</t>
  </si>
  <si>
    <t>Therefore, the Court finds that adequate and available remedies exist in Haiti, which Plaintiffs must attempt to exhaust before alleging claims against Defendant in a United States District Court pursuant to 28 U.S.C. § 1350.6</t>
  </si>
  <si>
    <t>04/21/2004</t>
  </si>
  <si>
    <t>No. 03-7110</t>
  </si>
  <si>
    <t>06/11/2004</t>
  </si>
  <si>
    <t xml:space="preserve">Al Odah v. United States, 321 F.3d 1134, 1144-45 (D.C. Cir. 2003) rev'd and remanded sub nom. Rasul v. Bush, 542 U.S. 466, 124 S. Ct. 2686, 159 L. Ed. 2d 548 (2004)
When case reached SC, Ps had voluntarily dropped ATS claims. </t>
  </si>
  <si>
    <t>As explained above, Eisentrager itself erects no bar to the exercise of federal-court jurisdiction over the petitioners' habeas corpus claims. It therefore certainly does not bar the exercise of federal-court jurisdiction over claims that merely implicate the “same category of laws listed in the habeas corpus statute.” But in any event, nothing in Eisentrager or in any of our other cases categorically excludes aliens detained in military custody outside the United States from the “ ‘privilege of litigation’ ” in U.S. courts. 321 F.3d, at 1139. The courts of the United States have traditionally been open to nonresident aliens. Cf. Disconto Gesellschaft v. Umbreit, 208 U.S. 570, 578, 28 S.Ct. 337, 52 L.Ed. 625 (1908) (“Alien citizens, by the policy and practice of the courts of this country, are ordinarily permitted to resort to the courts for the redress of wrongs and the *485 protection of their rights”). And **2699 indeed, 28 U.S.C. § 1350 explicitly confers the privilege of suing for an actionable “tort ... committed in violation of the law of nations or a treaty of the United States” on aliens alone. The fact that petitioners in these cases are being held in military custody is immaterial to the question of the District Court's jurisdiction over their nonhabeas statutory claims.</t>
  </si>
  <si>
    <t>Aliens being detained by the United States government at the U.S. Naval Base at Guantanamo Bay, Cuba, brought actions contesting legality and conditions of their confinement. The United States District Court for the District of Columbia, Colleen Kollar-Kotelly, J., 215 F.Supp.2d 55, dismissed for lack of jurisdiction, and appeal was taken. The United States Court of Appeals for the District of Columbia Circuit, 321 F.3d 1134, affirmed, and the Supreme Court granted certiorari.</t>
  </si>
  <si>
    <t>Nos. 03–334, 03–343</t>
  </si>
  <si>
    <t>08/28/2004</t>
  </si>
  <si>
    <t>Date</t>
    <phoneticPr fontId="1" type="noConversion"/>
  </si>
  <si>
    <t>12/28/2007</t>
  </si>
  <si>
    <t>12/14/2007</t>
  </si>
  <si>
    <t>11/13/2007</t>
  </si>
  <si>
    <t>THIS IS THE TRIAL OF THE CASE.
Alien asylum seekers sued the Immigration and Naturalization Service (INS), INS officials, contractor and contractors employees for abuse allegedly suffered while detained in contractor's facility under contract with the INS.</t>
  </si>
  <si>
    <t>On November 13, 2007, the jury returned a verdict, finding no liability against any defendant standing trial under the ATCA or pursuant to the claim of negligent hiring, training, retention and supervision of John Lima and Willard Stovall.</t>
  </si>
  <si>
    <t xml:space="preserve">Settled for $525,000 on Dec. 2, 2009 but the settlement is having enforcement problems -- district court issued an order to enforce it in 2010. See docket, 97-cv-03093. 
</t>
  </si>
  <si>
    <t>11/14/2007</t>
  </si>
  <si>
    <t xml:space="preserve">This opinion deniled motion for removal. Court on July 24, 2014 held that it lacked jurisdiction over claims on Kiobel grounds. Torture occurred outside the United States but also that torture committed by private actors was not actionable -- it has to be by a state. Rejected dissent's argument that the behavior was committed by a U.S. citizen, and therefore "touched and concerned" the United States. Petition for cert. filed in January 2015. </t>
  </si>
  <si>
    <t>11/09/2007</t>
  </si>
  <si>
    <t>No. 07-60821-CIV</t>
  </si>
  <si>
    <t>10/30/2007</t>
  </si>
  <si>
    <t>10/16/2007</t>
  </si>
  <si>
    <t>No. 4:07-cv-00321-MP-AK</t>
  </si>
  <si>
    <t>To state a claim pursuant to the ATS, a plaintiff must allege a violation of “ ‘specific, universal, and obligatory’ international norms.” The Universal Declaration of Human Rights Treaty does not “of its own force impose obligations as a matter of international law.”</t>
  </si>
  <si>
    <t>Plaintiffs, who were officers of a trade union in Guatemala, allege that following a labor dispute in Defendants' plantation, Defendants organized an armed gang of employees and agents alongside government officials, and that this gang kidnaped the Plaintiffs. Plaintiffs allege that they were tortured, coerced into denouncing the trade union on the radio, and then exiled. Plaintiffs were granted political asylum in the United States, and in exchange they testified against their alleged attackers as part of an agreement with the Guatemalan government.</t>
  </si>
  <si>
    <t>Plaintiff's Claim is dismissed for forum non conveniens without prejudice to Plaintiff's right to seek reconsideration if any of the Plaintiffs are required to appear in person in Guatemala in order to litigate their claims.</t>
  </si>
  <si>
    <t>10/12/2007</t>
  </si>
  <si>
    <t>No. 01-3399-CIV</t>
  </si>
  <si>
    <t>The plaintiffs in this action bring claims under the Alien Tort Claims Act, 28 U.S.C. § 1350 (“ATCA”), against approximately fifty corporate defendants and hundreds of “corporate Does.” The plaintiffs argue that these defendants actively and willingly collaborated with the government of South Africa in maintaining a repressive, racially based system known as “apartheid,” which restricted the majority black African population in all areas of life while providing benefits for the minority white population.</t>
  </si>
  <si>
    <t>10/09/2007</t>
  </si>
  <si>
    <t>Docket Nos. 05–2141–cv, 05–2326–cv</t>
  </si>
  <si>
    <t xml:space="preserve">Failed service. </t>
  </si>
  <si>
    <t xml:space="preserve">See 2009 opinion. Summarily affirmed by COA in 2010. </t>
  </si>
  <si>
    <t>09/28/2007</t>
  </si>
  <si>
    <t>Civil Action No. H-06-2683</t>
  </si>
  <si>
    <t>Court understands Ruiz to allege that the defendants associated with the Mexican Army denied or refused Ruiz access to medical care, abused their authority, and conspired to deprive Ruiz of his rights. Additionally, Ruiz complains Mexican laws prohibit judicial review of military tribunal decisions. Finally, Ruiz asserts that the remaining defendants conspired to deprive him of his labor and other rights.</t>
  </si>
  <si>
    <t>In sum, the Court finds that it lacks subject-matter jurisdiction over Ruiz's claims, as Ruiz has failed to state a cognizable claim under the Alien Tort Statute. Accordingly, the Court enters the following orders.</t>
  </si>
  <si>
    <t>Czetwertynski v. U.S.</t>
  </si>
  <si>
    <t>09/26/2007</t>
  </si>
  <si>
    <t>No. EP-07-CV-079-PRM</t>
  </si>
  <si>
    <t>STA, OFF, AGE</t>
  </si>
  <si>
    <t>09/20/2007</t>
  </si>
  <si>
    <t>No. 06 Civ. 4331(CM)</t>
  </si>
  <si>
    <t>09/17/2007</t>
  </si>
  <si>
    <t>No. 05–36210</t>
  </si>
  <si>
    <t>The decisive factor here is that Caterpillar's sales to Israel were paid for by the United States. Though mindful that we must analyze each of the plaintiffs' “individual claims,” id. at 547, each claim unavoidably rests on the singular premise that Caterpillar should not have sold its bulldozers to the IDF. Yet these sales were financed by the executive branch pursuant to a congressionally enacted program calling for executive discretion as to what lies in the foreign policy and national security interests of the United States. See 22 U.S.C. § 2751 (stating that the purpose of the Arms Export Control Act, which authorizes the FMF program, is to support “effective and mutually beneficial defense relationships in order to maintain and foster the environment of international peace and security essential to social, economic, and political progress”).</t>
  </si>
  <si>
    <t>09/11/2007</t>
  </si>
  <si>
    <t xml:space="preserve"> Arrestee, who was Nigerian citizen, brought action against arresting officers under § 1983 alleging he was not informed of his rights under the Vienna Convention. Invoked ATS for a 10 year SOL. </t>
  </si>
  <si>
    <t>09/07/2007</t>
  </si>
  <si>
    <t>No. 06 C 4818.</t>
  </si>
  <si>
    <t>08/15/2007</t>
  </si>
  <si>
    <t>08/14/2007</t>
  </si>
  <si>
    <t xml:space="preserve">See http://ccrjustice.org/ourcases/current-cases/bowoto-v.-chevron
ATS claim. Jury trial in Dec. 2008.  Jurors unanimously agreed that Chevron was not liable for any of the numerous allegations. Prior to that, the court granted partial SJ on certain of the Ps' ATS claims.See: Defendants now bring a motion for summary judgment on plaintiffs' remaining federal law claims brought under the ATS: summary [**2] execution (1st claim), torture (4th claim), cruel, inhuman, or degrading treatment (6th claim), deprivation of the rights to life, liberty and security of person and peaceful assembly and association (7th claim), and consistent pattern of gross violations of human rights (8th claim). See Ninth Amended Complaint at 27-33.
Bowoto v. Chevron Corp., 557 F. Supp. 2d 1080, 1083, 2008 BL 308428, 2 (N.D. Cal. 2008). For the foregoing reasons, the Court GRANTS defendants' summary judgment motion as to plaintiffs' first, seventh, and eighth claims. If plaintiffs wish to amend their complaint to state a cause of action for wrongful death under DOHSA, they must do so by June 5, 2008. The Court DENIES defendants' motion for summary judgment on plaintiffs' fourth and sixth claims [Docket No. 1688]. The Court also DENIES defendants' motion for summary judgment as to plaintiffs' claim for punitive damages under California law [Docket No. 1452].
Bowoto v. Chevron Corp., 557 F. Supp. 2d 1080, 1100, 2008 BL 308428, 17 (N.D. Cal. 2008)Cert denied in 2012. </t>
  </si>
  <si>
    <t>08/09/2007</t>
  </si>
  <si>
    <t>No. C 99-02506 SI</t>
  </si>
  <si>
    <t>08/05/2007</t>
  </si>
  <si>
    <t>No. 06 Civ. 414(PAC)</t>
  </si>
  <si>
    <t>Victims of bombing of United States Embassy in Kenya brought action for damages against al Qaeda. Following grant of victims' motion for entry of default, victims moved for ex parte proof hearing and entry of default judgment.</t>
  </si>
  <si>
    <t>Motion is granted in part and denied in part. Specifically, the Court agrees that an evidentiary hearing shall be held on the issue of damages. However, as Plaintiffs are not statutorily entitled to a jury trial and as the Court would need more information than that presently before it as to why a jury determination of damages would be appropriate and how it would be practicable considering the number of Plaintiffs in this case and the choice of law questions at issue, the Court shall deny without prejudice Plaintiffs' request for a jury trial rather than a bench trial on the issue of damages. Furthermore, Plaintiffs shall provide additional briefing on choice of law issues with respect to their damages claims and additionally shall indicate the suggested manner in which an evidentiary hearing would be conducted in a manner that conforms with the Federal Rules of Evidence7in light of the number of Plaintiffs in this case, including an estimate of the length of time needed to present Plaintiffs' case on damages. </t>
  </si>
  <si>
    <t>Mass murder</t>
  </si>
  <si>
    <t>08/03/2007</t>
  </si>
  <si>
    <t>Civil Action No. 99–125(CKK)</t>
  </si>
  <si>
    <t>08/01/2007</t>
  </si>
  <si>
    <t>Plaintiffs, members of the Isaaq clan of Somalia, filed this civil action under the Torture Victim Protection Act of 1991 (“TVPA”), 28 U.S.C. § 1350 (Note), and the Alien Tort Claims Act (“ATCA”),1 28 U.S.C. § 1350, against Mohamed Ali Samantar (“Samantar”), a former First Vice President, Minister of Defense, and Prime Minister of the Democratic Republic of Somalia. In their complaint, plaintiffs allege that Samantar, as the official who was in charge of the Somalia Armed Forces in the 1980s and 1990s, is liable for acts of torture; extrajudicial killing; attempted extrajudicial killing; crimes against humanity; war crimes; cruel, inhuman, and degrading treatment or punishment; and the arbitrary detention of the plaintiffs.</t>
  </si>
  <si>
    <t>The allegations in the complaint clearly describe Samantar, at all relevant times, as acting upon the directives of the then-Somali government in an official capacity, and not for personal reasons or motivation. 
Unlike every case cited by the plaintiffs, the Somalia TFG has not disavowed the actions of the defendant. Nor has it implied that the suit could go forward without affecting international relations and the current situation in Somalia. Rather, it has explicitly stated that the actions of the defendant were taken in his official capacity. 
For the above stated reasons, Samantar is entitled to sovereign immunity under the FSIA for the acts he undertook on behalf of the Somali government.</t>
  </si>
  <si>
    <t xml:space="preserve">ATS and TVPA claims. The FSIA immunity issue went to SCOTUS. Finally D lost the immunity issue. Damages awarded in 2012. See the 2005 caes. </t>
  </si>
  <si>
    <t>Torture; extrajudicial killing; attempted extrajudicial killing; crimes against humanity; war crimes; cruel, inhuman, and degrading treatment or punishment; and arbitrary detention</t>
  </si>
  <si>
    <t>07/30/2007</t>
  </si>
  <si>
    <t>No. 1:04cv1360</t>
  </si>
  <si>
    <t>07/25/2007</t>
  </si>
  <si>
    <t>Case No. 06–22253–CIV</t>
  </si>
  <si>
    <t>07/20/2007</t>
  </si>
  <si>
    <t>07/19/2007</t>
  </si>
  <si>
    <t>Plaintiffs have neither presented nor alleged facts from which the court may reasonably conclude that Sheikh Mohammed's alleged conduct was beyond the scope of his validly granted official authority. Instead, plaintiffs' complaint is rife with legal conclusions, such as the assertion that Sheikh Mohammed directly participated in the abuse and torture allegedly perpetrated upon Mr. Nabulsi by directing the instrumentalities of Abu Dhabi law enforcement be illegally employed against Mr. Nabulsi through the intentional torts of false arrest, false search, false detainment, false imprisonment, and torture. Absent factual and legal support showing that Sheikh Mohammed's actions violated domestic law, the court need not conclude that the acts for which plaintiffs seek to hold Sheikh Mohammed liable were necessarily beyond the scope of his validly granted official authority. Accordingly, the court concludes Sheikh Mohammed is entitled to immunity from suit as an instrumentality of a foreign sovereign.
However, in the alternative, assuming arguendo that the actions for which plaintiffs seek to hold Sheikh Mohammed liable were beyond the scope of his validly granted official authority, the court concludes that the claims against him should be dismissed for lack of personal jurisdiction.</t>
  </si>
  <si>
    <t xml:space="preserve">See 2009 opinion. </t>
  </si>
  <si>
    <t>Barboza v. Drummond Co., Inc.</t>
  </si>
  <si>
    <t>07/17/2007</t>
  </si>
  <si>
    <t xml:space="preserve">Case closed on 11/20/07 as moot. Ps fail to establish "alter ego" theory connecting Drummond to any state action. Ps allege only that Drummond cooperated with paramilitaries -- this isn't enough under Tel-Oren. And there is no PJ over Drummond. </t>
  </si>
  <si>
    <t>07/05/2007</t>
  </si>
  <si>
    <t>No. 06–61527–CIV.</t>
  </si>
  <si>
    <t>06/26/2007</t>
  </si>
  <si>
    <t>See http://business-humanrights.org/en/firestone-lawsuit-re-liberia-0#c9343
This decision allows the Child Labor claim to proceed, but dimissed other claims for NSA. On 5 October 2010, the district court in Indiana dismissed the case on the ground that Kiobel says no "corporate liability exists under" ATCA.  In 2011, COA affirmed the dismissal, and also found that there was not enough of a norm under international law prohibiting the Firestone's practices (which were "bad, but not that bad") but the specifically rejected the Kiobel argument that no corporate liability exists under ATCA.</t>
  </si>
  <si>
    <t>05/31/2007</t>
  </si>
  <si>
    <t>Complaint does not allege either a violation of a treaty or a violation of customary international law.</t>
  </si>
  <si>
    <t>05/21/2007</t>
  </si>
  <si>
    <t>No. 3:06–cv–882 (PCD)</t>
  </si>
  <si>
    <t xml:space="preserve">Denied MTD in part and allowed ATS claim to continue. Denied the TVPA cliam. 
1 The claims did not seek review of foreign policy or national security decisions by executive branch and were justiciable;2 their alleged injury was not torture within the meaning of TVPA;3 residents had claim under ATCA;4 federal law did not preempt state tort claims; and5 factual questions precluded summary judgment.Motion granted in part and denied in part.
</t>
  </si>
  <si>
    <t>Civil Action No. 01–1908 (RWR)</t>
  </si>
  <si>
    <t>05/17/2007</t>
  </si>
  <si>
    <t>No. 06–8029</t>
  </si>
  <si>
    <t>The TVPA claim was dismissed WP, while the ATS claim was dismissed P. Dismissal affirmed in 2008.</t>
  </si>
  <si>
    <t>05/07/2007</t>
  </si>
  <si>
    <t>No. EP-07-CV-078-PRM</t>
  </si>
  <si>
    <t>1 employee's choice of forum was not entitled to deference;
2 Switzerland was available and adequate alternative forum;
3 private interests of parties weighed strongly in favor of Swiss forum; and
4 public interests weighed heavily in favor of Swiss forum.</t>
  </si>
  <si>
    <t>05/02/2007</t>
  </si>
  <si>
    <t>No. 07–CIV–3182VM</t>
  </si>
  <si>
    <t>FSIA can apply to individuals, not just states, and it applies to Ds. 
Even if the FSIA were inapplicable, this Court would dismiss the action pursuant to the political question doctrine.</t>
  </si>
  <si>
    <t xml:space="preserve">Affirmed in 2009. 563 F.3d 9. COA says foreign officials may or may not get covered by the FSIA -- but they are definitely covered by common-law immunity. Doesn't reach the NJPQ doctrine. </t>
  </si>
  <si>
    <t>04/12/2007</t>
  </si>
  <si>
    <t>No. 05 Civ.10270(WHP)</t>
  </si>
  <si>
    <t>Environmental law, discrimination</t>
  </si>
  <si>
    <t>04/10/2007</t>
  </si>
  <si>
    <t>Nos. 02–56256, 02–56390</t>
  </si>
  <si>
    <t>04/05/2007</t>
  </si>
  <si>
    <t>No. 06-1684</t>
  </si>
  <si>
    <t xml:space="preserve">Plaintiff brought action against agents of Drug Enforcement Administration (DEA), Federal Bureau of Investigation (FBI), Internal Revenue Service (IRS), United States attorneys, Attorney General, DEA, FBI, IRS, United States Attorney's Office, and United States to recover for state torts and statutory and constitutional violations in connection with prosecution and conviction of plaintiff.
In Count 15, Plaintiff asserts a claim under ATS against the Agent defendants, for arresting him without informing him of his right to contact the Indian Consulate. </t>
  </si>
  <si>
    <t>03/30/2007</t>
  </si>
  <si>
    <t>2007 WL 5975664, *7+, C.D.Cal.</t>
  </si>
  <si>
    <t>Civil Action No. 06-4264</t>
  </si>
  <si>
    <t xml:space="preserve">his action involves the alleged failure of Defendant Wal-Mart Stores, Inc. to adequately monitor its suppliers' factories in foreign countries to ensure that the suppliers are treating their employees fairly. The non-California Plaintiffs are workers in Defendant's suppliers' garment factories in China, Bangladesh, Indonesia, Swaziland, and Nicaragua. (Complaint 1:10-13.) The non-California Plaintiffs have suffered from various poor working conditions, including excessive hours or days of work, withheld pay, confiscation of withheld pay, overtime without pay, less than minimum-wage pay, denial of overtime pay, less than required rest periods, lack of safety equipment, denial of maternity benefits, discrimination because of union activities, and physical abuse. (Complaint 20:21-30:20.)
In the eleventh claim for relief, two of the non-California Plaintiffs allege violations of ATS. </t>
  </si>
  <si>
    <t>De Los Santos Mora v. Brady</t>
  </si>
  <si>
    <t>2007 WL 981605, *1, D.Del.</t>
  </si>
  <si>
    <t>No. CV 05-7307 AG (MANx)</t>
  </si>
  <si>
    <t>Article 36 does not guarantee defendants any assistance at all.
Even if there is cause of action, would be dismissed for no causation/harm.</t>
  </si>
  <si>
    <t>03/28/2007</t>
  </si>
  <si>
    <t>Civil Action No. 06–46–JJF</t>
  </si>
  <si>
    <t xml:space="preserve">Magistrate judge recommended the ATS claim to be dismissed. </t>
  </si>
  <si>
    <t>03/27/2007</t>
  </si>
  <si>
    <t>No. 5:06-cv-192 (CAR)</t>
  </si>
  <si>
    <t>Affirmed in 2011. Include opinion there: Alien Tort Statute (ATS), pursuant to which district courts “have cognizance ... of all causes where an alien sues for a tort only in violation of the law of nations or a treaty of the United States,” was jurisdictional statute
Ali v. Rumsfeld, 649 F.3d 762 (D.C. Cir. 2011)</t>
  </si>
  <si>
    <t>03/20/2007</t>
  </si>
  <si>
    <t>Nos. 06–0145 (TFH), CIV. 05–1377(TFH) to CIV. 05–1380(TFH)</t>
  </si>
  <si>
    <t>In 2008, the case was settled for $650,000.http://www.internationalcrimesdatabase.org/Case/931/Abiola-et-al-v-Abubakar/</t>
  </si>
  <si>
    <t>03/12/2007</t>
  </si>
  <si>
    <t>No. 02 C 6093</t>
  </si>
  <si>
    <t>03/05/2007</t>
  </si>
  <si>
    <t>No. 01–1657</t>
  </si>
  <si>
    <t>The COA reversed the lower court's dismissal on FTEAR ground. Unsure what happened thereafter.</t>
  </si>
  <si>
    <t>03/02/2007</t>
  </si>
  <si>
    <t>No. 06–3334</t>
  </si>
  <si>
    <t>02/26/2007</t>
  </si>
  <si>
    <t>No. 06–1667</t>
  </si>
  <si>
    <t xml:space="preserve">Colombia citizen arrested and convicted for drug offense. Pro se case for violation of Vienna Convention and Sixth Amendment claim. Petition for Habeas. </t>
  </si>
  <si>
    <t>Jean v. Dorelien</t>
  </si>
  <si>
    <t>02/23/2007</t>
  </si>
  <si>
    <t>Civil Action No. 05–CV–055–JBC</t>
  </si>
  <si>
    <t>Plantiffs won the trial</t>
  </si>
  <si>
    <t>See http://www.cja.org/section.php?id=78</t>
  </si>
  <si>
    <t>THE COURT therefore finding that plaintiff has repeatedly failed to comply with the rules and orders of this Court.
THE COURT finding that even if the Court were to address the substance of plaintiff's claims, they would be without merit.</t>
  </si>
  <si>
    <t>Civil Action No. 05-3111 (MLC)</t>
  </si>
  <si>
    <t>Court is bound by the law of the Sixth Circuit, i.e., United States v. Enuegbunam, which held that the VCCR does not create a right for a detained foreign national to consult with the diplomatic representatives of his nation that the federal courts can enforce. Therefore, absent a ruling by the Supreme Court or Sixth Circuit that foreign detainees have judicially enforceable rights under Article 36 of the VCCR which can be raised under the Alien Tort Statute, plaintiff is not entitled to any relief.</t>
  </si>
  <si>
    <t>02/21/2007</t>
  </si>
  <si>
    <t>No. 1:06-CV-187</t>
  </si>
  <si>
    <t>Supported magistrate judge's recommendation:
ICJ does not have criminal jurisdiction; ICJ is immune; Insofar as the plaintiff is complaining about the foreign policy of the United States, this case is subject to summary dismissal under the “political question” doctrine</t>
  </si>
  <si>
    <t>02/16/2007</t>
  </si>
  <si>
    <t>C/A No. 7:07-255-RBH</t>
  </si>
  <si>
    <t xml:space="preserve">1 mother's alleged conduct did not violate the terms for “safe conducts” under the law of nations, as would confer subject matter jurisdiction under the ATS;2 cross-border parental child abduction by an individual with full guardianship or custody did not otherwise violate the “law of nations,” as would confer jurisdiction under the ATS; and3 District Court lacked subject matter jurisdiction under doctrine of comity to enforce order of the family court in the Dominican Republic.
</t>
  </si>
  <si>
    <t>02/12/2007</t>
  </si>
  <si>
    <t>No. 06–3040</t>
  </si>
  <si>
    <t>The plaintiffs are twenty-three people, one of whom is a citizen of Chile and the rest of whom are citizens of Argentina, all of whom allege that the entity now known as DaimlerChrysler Argentina (“DC Argentina”) collaborated with the Argentine government to kidnap, detain, torture, or kill the plaintiffs or their relatives during Argentina's military regime of 1976 to 1983, known as the “Dirty War.”</t>
  </si>
  <si>
    <t>There is a two-part inquiry for determining whether this court has general jurisdiction over a defendant: (1) whether defendant has “systematic and continuous contacts” with California; and (2) whether the assertion of general jurisdiction is reasonable.
DCAG has demonstrated that both Argentina and Germany provide plaintiffs with an adequate alternative forum for their claims.</t>
  </si>
  <si>
    <t>kidnap, detain, torture, killing</t>
  </si>
  <si>
    <t>02/01/2007</t>
  </si>
  <si>
    <t>No. C-04-00194 RMW</t>
  </si>
  <si>
    <t>01/31/2007</t>
  </si>
  <si>
    <t>Civil Action No. 02-02147(HHK)</t>
  </si>
  <si>
    <t xml:space="preserve">Plaintiff, a federal prisoner appearing pro se and in forma pauperis, brings this civil rights action.  Relied on 1350 to extend the SOL. </t>
  </si>
  <si>
    <t>01/29/2007</t>
  </si>
  <si>
    <t>No. CIV-06-1225-T</t>
  </si>
  <si>
    <t>01/11/2007</t>
  </si>
  <si>
    <t>12/22/2006</t>
  </si>
  <si>
    <t>12/14/2006</t>
  </si>
  <si>
    <t>No. 1:04-cv-20225-PAS</t>
  </si>
  <si>
    <t>No. 03 MDL 1570(RCC)</t>
  </si>
  <si>
    <t>11/13/2006</t>
  </si>
  <si>
    <t>Civil Action No. 05–2167 (PLF)</t>
  </si>
  <si>
    <t>Plaintiff, a federal inmate proceeding pro se, filed this “Complaint under the Alien Tort Claim Act 28 U.S.C. § 1350,” alleging that his rights guaranteed by Article 36 of the Vienna Convention on Consular Relations (“Article 36”) were violated.</t>
  </si>
  <si>
    <t>The Supreme Court noted that Article 36 addresses a foreign national's entitlement to consular notification concerning his arrest, but does not implicate any right to consular intervention or cessation of the criminal investigation and that violation of any rights under Article 36 would not trigger application of the exclusionary rule. 
De Los Santos v. Bradenham, 205 F. App'x 182, 183 (4th Cir. 2006)</t>
  </si>
  <si>
    <t>11/09/2006</t>
  </si>
  <si>
    <t>No. 06-6625</t>
  </si>
  <si>
    <t>11/02/2006</t>
  </si>
  <si>
    <t>No. Civ.A. CV206-201.</t>
  </si>
  <si>
    <t>10/19/2006</t>
  </si>
  <si>
    <t>No. 05 Civ. 9635</t>
  </si>
  <si>
    <t>On March 26, 1998, Mr. Ritchie commenced his first civil action in the Land Court against the Board seeking a declaration that the Board breached Mrs. Eddy's 1892 deed of trust (deed of trust) on the ground that the predecessor members of the Board in 1919 elected a Massachusetts alien to fill a Board vacancy.</t>
  </si>
  <si>
    <t>09/29/2006</t>
  </si>
  <si>
    <t>No. 325701(LJL)</t>
  </si>
  <si>
    <t>09/20/2006</t>
  </si>
  <si>
    <t>No. 01-3208CIV</t>
  </si>
  <si>
    <t xml:space="preserve">Nigerian citizens brought putative class action under Alien Tort Statute (ATS) against oil companies for facilitating or aiding and abetting Nigerian government or state actors in violations of international law. Defendants moved to strike amended complaint or, in alternative, to dismiss. </t>
  </si>
  <si>
    <t>1 oil companies could be secondarily liable for aiding and abetting actions of others:
2 alleged wanton destruction of Nigerians' real and personal property was not actionable under ATS;
3 alleged forced exile was not actionable;
4 extrajudicial killing as alleged in complaint did not implicate well-defined international norm so as to be actionable;
5 Nigerians stated actionable claim for torture;
6 arbitrary detention of Nigerian citizens by government actors was actionable;
7 claim for crimes against humanity was actionable; and
8 interlocutory certification of questions of law to Court of Appeals was appropriate.</t>
  </si>
  <si>
    <t>Torture, extrajudicial killing, crime against humanity, forced exile</t>
  </si>
  <si>
    <t>09/28/2006</t>
  </si>
  <si>
    <t>No. 02CIV7618KMWHBP</t>
  </si>
  <si>
    <t>09/12/2006</t>
  </si>
  <si>
    <t>No. CIV A 99-125 CKK</t>
  </si>
  <si>
    <t>1 residents lacked conspiracy claim under ATS;
2 residents failed to establish aider and abettor liability;
3 company's activities did not constitute substantial assistance to government in commission of crimes; and
4 residents were not entitled to amend complaint.</t>
  </si>
  <si>
    <t>See Oct. 02, 2009 decision.</t>
  </si>
  <si>
    <t>08/31/2006</t>
  </si>
  <si>
    <t>No. 01 Civ.9882 DLC</t>
  </si>
  <si>
    <t xml:space="preserve">P alleges that a police officer was not helpful and intimidated her. Plaintiff randomly cites ATS. </t>
  </si>
  <si>
    <t>08/23/2006</t>
  </si>
  <si>
    <t>No. C-05-05427 RMW</t>
  </si>
  <si>
    <t>08/22/2006</t>
  </si>
  <si>
    <t>GRANTS IN PART defendants' motion to dismiss (Docket No. 1072).</t>
  </si>
  <si>
    <t>GRANTS IN PART defendants' motion to dismiss (Docket No. 795). The Court DENIES defendants' motion to strike (Docket No. 997). Plaintiffs may file an amended complaint remedying the defects identified above within 30 days of the date of this order.</t>
  </si>
  <si>
    <t>GRANTS defendants' motion for judgment on the pleadings (Docket No. 923).</t>
  </si>
  <si>
    <t>Complaint is DISMISSED as barred by the statute of limitations</t>
  </si>
  <si>
    <t>08/15/2006</t>
  </si>
  <si>
    <t>No. 1:06cv367-(LMB/BRP)</t>
  </si>
  <si>
    <t xml:space="preserve">Current and former citizens of El Salvador brought suit under Torture Victims Protection Act (TVPA) and the Alien Tort Claims Act (ATCA) against former El Salvadoran official who commanded security forces, alleging he was liable for forces' torture of themselves or relatives and extrajudicial killing of relatives.
After the trial, defendant files motion for judgment notwithstanding the verdict. </t>
  </si>
  <si>
    <t>Rejects argument based on comity and amnesty law in El Saldvador. Denied the motion</t>
  </si>
  <si>
    <t>No. 03-2932 M1/P</t>
  </si>
  <si>
    <t>DSS/P</t>
  </si>
  <si>
    <t xml:space="preserve">Plaintiff, a federal inmate proceeding pro se, filed this “Complaint under the Alien Tort Claim Act 28 U.S.C. § 1350,” alleging that his rights guaranteed by Article 36 of the Vienna Convention on Consular Relations (“Article 36”) were violated. </t>
  </si>
  <si>
    <t>ORDERED that this complaint is DISMISSED as barred by the statute of limitations.</t>
  </si>
  <si>
    <t>08/07/2006</t>
  </si>
  <si>
    <t xml:space="preserve">Current and former residents of Papua New Guinea (PNG) brought Alien Tort Claims Act (ATCA) action against international mining company, alleging that they or their family members were victims of international law violations in connection with operation of copper mine in PNG. </t>
  </si>
  <si>
    <t>1 claims for war crimes, violations of the laws of war, racial discrimination and for violations of the United Nations Convention on the Law of the Sea (UNCLOS) could properly form the basis for ATCA claims;
2 plaintiffs sufficiently alleged corporation's liability for the PNG military's alleged war crimes to state claim against the corporation for vicarious liability;
3 State Department's statement of interest (SOI) did not establish that the action presented nonjusticiable political questions;
4 corporation's alleged racial discrimination was not an official act of PNG which the act of state doctrine could insulate from scrutiny;
5 district court did not abuse its discretion when it applied the international comity doctrine to dismiss action; and
6 ATCA did not implicitly require exhaustion of local remedies in foreign courts.</t>
  </si>
  <si>
    <t xml:space="preserve">Opinion Withdrawn and Superseded on Rehearing in Part by Sarei v. Rio Tinto, PLC, 9th Cir.(Cal.), April 12, 2007
</t>
  </si>
  <si>
    <t>08/01/2006</t>
  </si>
  <si>
    <t>07/27/2006</t>
  </si>
  <si>
    <t>Civil Action No. 96–438(CKK)</t>
  </si>
  <si>
    <t>Civil Action No. 05–2338 (RMU)</t>
  </si>
  <si>
    <t>07/11/2006</t>
  </si>
  <si>
    <t>No. 06–3201–SAC</t>
  </si>
  <si>
    <t>07/10/2006</t>
  </si>
  <si>
    <t>No. 05 CIV. 10114(CSH)</t>
  </si>
  <si>
    <t>06/30/2006</t>
  </si>
  <si>
    <t>06/29/2006</t>
  </si>
  <si>
    <t>06/27/2006</t>
  </si>
  <si>
    <t>Civil Action No. 05–1165 (JR)</t>
  </si>
  <si>
    <t xml:space="preserve">In action brought against former member of military regime in Nigeria under Alien Tort Claims Act (ATCA) and Torture Victim Protection Act (TVPA), by victims and survivors of victims of human rights abuses allegedly carried out by that regime, defendant moved for summary judgment on issue of whether plaintiffs had exhausted their Nigerian remedies. </t>
  </si>
  <si>
    <t>The District Court, Kennelly, J., held that plaintiffs established that attempts to exhaust Nigerian remedies would be futile.</t>
  </si>
  <si>
    <t>Settled in 2008</t>
  </si>
  <si>
    <t>06/16/2006</t>
  </si>
  <si>
    <t>06/14/2006</t>
  </si>
  <si>
    <t>No. C 05-04475 CRB</t>
  </si>
  <si>
    <t>This case raises important issues concerning the arrest, detention, and treatment of aliens of Middle Eastern origin in the immediate aftermath of the terrorist attacks of September 11, 2001. The plaintiffs were all illegal aliens at the time. In broad strokes, their claims in this case fall into two categories. First, they contend that the government used their status as illegal aliens as a cover, as an excuse to hold them in jail while it pursued its real interest-determining whether they were terrorists, or could help catch terrorists. Second, the plaintiffs claim the conditions of their confinement flagrantly violated our Constitution.</t>
  </si>
  <si>
    <t>Claims 9-11 (international law) and 18-19 (bond) are dismissed for lack of jurisdiction.</t>
  </si>
  <si>
    <t>06/09/2006</t>
  </si>
  <si>
    <t>No. 02 CV 2307(JG)</t>
  </si>
  <si>
    <t>06/06/2006</t>
  </si>
  <si>
    <t>No. 05–5017</t>
  </si>
  <si>
    <t>05/24/2006</t>
  </si>
  <si>
    <t>05/16/2006</t>
  </si>
  <si>
    <t>No. CIVA 06-00057-KD-B</t>
  </si>
  <si>
    <t>Brock's claims be dismissed prior to service of process as the claims are frivolous, fail to state claims upon which relief can be granted, and are against defendants who are immune from suit.</t>
  </si>
  <si>
    <t>05/15/2006</t>
  </si>
  <si>
    <t>Civil No. 06-5039</t>
  </si>
  <si>
    <t>05/12/2006</t>
  </si>
  <si>
    <t>No. 06-1056</t>
  </si>
  <si>
    <t>05/11/2006</t>
  </si>
  <si>
    <t>No. 1:05cv1417</t>
  </si>
  <si>
    <t xml:space="preserve">Damages in millions, plus interest. 
TVPA claims allowed against the individual Ds, but not the state. But case pursued on the FSIA terrorism exception/Flatow amendment grounds. No mention of TVPA in end. </t>
  </si>
  <si>
    <t>04/25/2006</t>
  </si>
  <si>
    <t>No. Civ.A.02-02026 HHK</t>
  </si>
  <si>
    <t>04/21/2006</t>
  </si>
  <si>
    <t xml:space="preserve">Former residents of Chagos Archipelago, and their descendants, sued individual employees of United States and the government, seeking compensation for their forced removal to make way for United States naval base, leased from Great Britain. </t>
  </si>
  <si>
    <t>The Court of Appeals, Brown, Circuit Judge, held that suit was barred under political question doctrine.</t>
  </si>
  <si>
    <t>Forced removal</t>
  </si>
  <si>
    <t>04/05/2006</t>
  </si>
  <si>
    <t>No. 05–5049</t>
  </si>
  <si>
    <t>03/30/2006</t>
  </si>
  <si>
    <t>No. 03 Civ. 0991(RLC)</t>
  </si>
  <si>
    <t>3/31/2006</t>
  </si>
  <si>
    <t>See http://www.cja.org/section.php?id=81</t>
  </si>
  <si>
    <t>03/27/2006</t>
  </si>
  <si>
    <t>1:02-cv-22046(S.D.Fla. 2006)</t>
  </si>
  <si>
    <t>02/16/2006</t>
  </si>
  <si>
    <t>No. Civ.A. H-05-3109</t>
  </si>
  <si>
    <t>Alien, a Syrian native who was a dual citizen of Syria and Canada, sued United States officials pursuant to the Torture Victim Prevention Act and the Fifth Amendment, alleging he was held virtually incommunicado for 13 days at the United States border and then was ordered removed to Syria for the express purpose of detention and interrogation under torture by Syrian officials.</t>
  </si>
  <si>
    <t>1. Arar lacks standing to bring a claim for declaratory relief against plaintiffs in their official capacities, and thus those claims are denied.
2. With respect to claims under the Torture Victim Protection Act against defendants in their personal capacities, plaintiff as a non-citizen is unable to demonstrate that he has a viable cause of action under that statute or that defendants were acting under “color of law, of any foreign nation.” Accordingly, Count 1 is dismissed with prejudice.
3. With respect to claims alleging that defendants violated Arar's rights to substantive due process by removing him to Syria and subjecting him to torture, coercive interrogation and detention in Syria, the INA does not foreclose jurisdiction over plaintiff's claims. Nonetheless, no cause of action under Bivens can be extended given the national-security and foreign policy considerations at stake. Accordingly, Counts 2 and 3 are dismissed with prejudice.
4. With respect the claim that Arar was deprived of due process or other constitutional rights by the defendants during his period of domestic detention, prior cases holding that inadmissible aliens deserve little due process protection are inapplicable because Arar was not attempting to effect an entry into the United States; in any event, the circumstances and conditions of confinement to which Arar was subjected while in U.S. custody may potentially raise Bivens claims. However, plaintiff must replead those claims without regard to any rendition claim and name those defendants that were personally involved in the alleged unconstitutional treatment; as to the denial of access to counsel claim, he must also identify the specific injury he was prevented from *288 grieving. Count 4 is therefore, dismissed without prejudice.
5. Claims against all ten John Doe law enforcement agents named in connection with that Count 4 are dismissed without prejudice as well, with leave to replead.</t>
  </si>
  <si>
    <t>02/06/2006</t>
  </si>
  <si>
    <t>No. CV–04–0249 DGT VVP</t>
  </si>
  <si>
    <t xml:space="preserve"> Former detainees at military facility in Guantanamo Bay, Cuba, sued Secretary of Defense and commanding officers, alleging they were tortured. Defendants moved to dismiss.</t>
  </si>
  <si>
    <t>1 requirement that government employees be acting within scope of employment, before United States would be substituted as defendant in tort cases, was satisfied;
2 no exceptions to United States substitution were applicable; and
3 officers had qualified immunity from suit.</t>
  </si>
  <si>
    <t>02/02/2006</t>
  </si>
  <si>
    <t>Civil Action No. 04-1864 (RMU)</t>
  </si>
  <si>
    <t>01/26/2006</t>
  </si>
  <si>
    <t>No. 04-C-1021</t>
  </si>
  <si>
    <t>01/24/2006</t>
  </si>
  <si>
    <t>01/04/2006</t>
  </si>
  <si>
    <t>No. Civ.A.05-1872(KSH)</t>
  </si>
  <si>
    <t>ATS claim. Jury trial in 2002. This decision affirmed the judgmenet. Collected 300,000. See http://www.cja.org/section.php?id=82.</t>
  </si>
  <si>
    <t>12/30/2005</t>
  </si>
  <si>
    <t>No. 02–14427</t>
  </si>
  <si>
    <t>12/21/2005</t>
  </si>
  <si>
    <t>12/15/2005</t>
  </si>
  <si>
    <t>No. 04-15596</t>
  </si>
  <si>
    <t>12/01/2005</t>
  </si>
  <si>
    <t>1 limitations period for second alien's claims was subject to equitable tolling, and
2 former officer failed to establish affirmative defense of non-exhaustion as to first alien's TVPA claim.</t>
  </si>
  <si>
    <t xml:space="preserve">Jury trial in 2007. Ps won. </t>
  </si>
  <si>
    <t>11/29/2005</t>
  </si>
  <si>
    <t>No. 04–15666</t>
  </si>
  <si>
    <t>Court says the claim implicitly relies on ATS. 
However, “[t]he Alien Tort Claims Act, which confers jurisdiction upon U.S. district courts to hear tort claims by aliens for alleged violations of U.S. treaties and the law of nations, is not itself a waiver of sovereign immunity, at least not that of the United States.”</t>
  </si>
  <si>
    <t>11/28/2005</t>
  </si>
  <si>
    <t>No. Civ.A. 01–731(RWR)</t>
  </si>
  <si>
    <t>11/22/2005</t>
  </si>
  <si>
    <t>No. C05-5192FDB</t>
  </si>
  <si>
    <t xml:space="preserve"> For the foregoing reasons, the court tentatively grants DCAG's motion to dismiss for lack of personal jurisdiction. However, before making a final decision, limited jurisdictional discovery may be undertaken.</t>
  </si>
  <si>
    <t xml:space="preserve">Chavez v. Carranza
</t>
  </si>
  <si>
    <t>11/18/2005</t>
  </si>
  <si>
    <t xml:space="preserve">THIS IS THE TRIAL OF THE CASE
Current and former citizens of El Salvador brought suit under Torture Victims Protection Act (TVPA) and the Alien Tort Claims Act (ATCA) against former El Salvadoran official who commanded security forces, alleging he was liable for forces' torture of themselves or relatives and extrajudicial killing of relatives.
</t>
  </si>
  <si>
    <t>11/08/2005</t>
  </si>
  <si>
    <t>Drug testing</t>
  </si>
  <si>
    <t>No. 04 Civ. 1351(WHP)</t>
  </si>
  <si>
    <t xml:space="preserve">Court denies defendant's motion for summary judgment [docket no. 102]. </t>
  </si>
  <si>
    <t>11/03/2005</t>
  </si>
  <si>
    <t>Affirmed in 2007</t>
  </si>
  <si>
    <t>10/31/2005</t>
  </si>
  <si>
    <t>No. 05–CV–0867</t>
  </si>
  <si>
    <t xml:space="preserve">TVPA claim, state law claim. TVPA claim denied, but Ps prevailed on state law claim.Can't find information on collection. </t>
  </si>
  <si>
    <t>10/26/2005</t>
  </si>
  <si>
    <t>Civil Action No. 01–1924(CKK)</t>
  </si>
  <si>
    <t>10/18/2005</t>
  </si>
  <si>
    <t>No. 03-2932 Ml/P</t>
  </si>
  <si>
    <t>D raised defenses based on SOL and comity. Court DENIES Defendant's Motion for Judgment on the Pleadings and in Addition Thereto or in the Alternative, for Summary Judgment.</t>
  </si>
  <si>
    <t>10/14/2005</t>
  </si>
  <si>
    <t>ORDERED: that defendants' motion to dismiss for failure to state a claim and lack of subject matter jurisdiction is hereby GRANTED as to Claims I (Alien Tort Claims Act), II (Torture Victim Protection Act), and III (Violence Against Women); and it is further</t>
  </si>
  <si>
    <t>Civil rights abuse</t>
  </si>
  <si>
    <t>10/12/2005</t>
  </si>
  <si>
    <t>No. CIV.A. 01–1357(LFO)</t>
  </si>
  <si>
    <t>09/27/2005</t>
  </si>
  <si>
    <t>No. Civ.A. 04-2289(CKK)</t>
  </si>
  <si>
    <t>Citizen from India brought action against county law enforcement officials under Alien Tort Statute (ATS) for failing to inform him of his right under Vienna Convention on Consular Relations to notify his consulate of his arrest. The United States District Court for the Central District of Illinois, Harold A. Baker, J., dismissed action, 131 F.Supp.2d 1024. Citizen appealed.</t>
  </si>
  <si>
    <t>1 ATS conferred subject matter jurisdiction upon federal district court to adjudicate case;
2 subject provision of Vienna Convention was self-executing;
3 provision conferred individually enforceable rights upon citizen;
4 citizen had implied private right of action under provision;
5 citizen did not have to show that violation was “shockingly egregious”; and
6 citizen's conviction or sentence did not have to be invalidated in order for him to seek award of civil damages.</t>
  </si>
  <si>
    <t>Opinion Withdrawn and Superseded on Rehearing by Jogi v. Voges, 7th Cir.(Ill.), March 12, 2007</t>
  </si>
  <si>
    <t>No. 01-1657</t>
  </si>
  <si>
    <t>Because the ATS is not a statute that itself can be violated, it does not fall within the § 2679(b)(2)(B) exception. Accordingly, the government's motion for substitution is granted. Because the United States has not waived its sovereign immunity from suits seeking money damages under international law, its motion to dismiss the ATS claim is granted.</t>
  </si>
  <si>
    <t xml:space="preserve">ATS claim, among others. The ATS claim is dismissed after US became defendant. But other claims survive. See Iqbal. </t>
  </si>
  <si>
    <t>09/21/2005</t>
  </si>
  <si>
    <t>No. 04 CV 01809 JG SMG</t>
  </si>
  <si>
    <t>ATS and TVPA claims.  See  In re Terrorist Attacks on Sept. 11, 2001, 714 F.3d 118 (2d Cir. 2013) cert. denied sub nom. O'Neill v. Al Rajhi Bank, 134 S. Ct. 2870, 189 L. Ed. 2d 848 (2014) (dismissing ATS and TVPA claims) -- please add this. Grounds were LON since there was no universal prohibition against terrorism as of 9/11. TVPA claims dismissed because AGE did not act under color of law. 
The ATCA provides a basis for relief when an alien sues for a tort committed in violation of the law of nations. 28 U.S.C. § 1350; Kadic v. Karadzic, 70 F.3d 232, 238 (2d Cir.1995). Aircraft hijacking is considered a violation of international law, Kadic, 70 F.3d at 240, and the ATCA includes “actions premised on a theory of aiding and abetting and conspiracy.” Presbyterian Church of Sudan v. Talisman Energy, Inc., 244 F.Supp.2d 289, 311 (S.D.N.Y.2003). The ATCA, therefore, may provide a basis of recovery for those Plaintiffs who are aliens.
In re Terrorist Attacks on Sept. 11, 2001, 392 F. Supp. 2d 539, 565 (S.D.N.Y. 2005) aff'd, 538 F.3d 71 (2d Cir. 2008).                             =++++++++++++++++++++++++++++++++++++++++++++++++++++++++++++++The TVPA provides a cause of action against individuals who under actual or apparent authority of any foreign nation subject an individual to torture or extrajudicial killing. 28 U.S.C. § 1350 note; Arndt v. UBS AG, 342 F.Supp.2d 132, 141 (E.D.N.Y.2004). The TVPA claims against Rabita Trust, IIRO, Success Foundation, and the SAAR Network entities are dismissed because these Defendants are not individuals. Arndt, 342 F.Supp.2d at 141. The TVPA claims against Tarik Hamdi, Abdulrahman Alamoudi, Wa‘el Jalaidan, and the SAAR Network executives are dismissed because there is no allegation that these Defendants were acting under  *566 color of state law. In re: South African Apartheid Litigation, 346 F.Supp.2d 538, 548 (S.D.N.Y.2004) (finding no TVPA claim where complaint did not include allegation of individual acting under color of state law or with significant state aid)Under New York law, Plaintiffs who are personal representatives who sufficiently allege that Defendants caused the death of their represented decedent will have also stated a claim for wrongful death and survival. 
In re Terrorist Attacks on Sept. 11, 2001, 392 F. Supp. 2d 539, 565-66 (S.D.N.Y. 2005) aff'd, 538 F.3d 71 (2d Cir. 2008)</t>
  </si>
  <si>
    <t>09/20/2005</t>
  </si>
  <si>
    <t>Nos. 03 MDL 1570(RCC), 02 Civ. 6977, 03 Civ. 6978, 03 Civ. 9849</t>
  </si>
  <si>
    <t>08/30/2005</t>
  </si>
  <si>
    <t>No. 01 Civ.9882(DLC)</t>
  </si>
  <si>
    <t>Talisman's motion for judgment on the pleadings based on the Statement of Interest by the United States is denied.</t>
  </si>
  <si>
    <t>D/MCI</t>
  </si>
  <si>
    <t>Talisman's motion for certification for interlocutory appeal of the June 13, 2005 Opinion is denied.</t>
  </si>
  <si>
    <t>08/19/2005</t>
  </si>
  <si>
    <t>The Court GRANTS Defendant Village of Woodsfield's motion for summary judgment. (Doc. # 73).
The Court GRANTS the motion for summary judgment filed by Defendants Monroe County and Keylor. (Doc. # 74).
The Court ORDERS Hughes' motion for summary judgment stricken from the record. (Doc. # 78).</t>
  </si>
  <si>
    <t>08/12/2005</t>
  </si>
  <si>
    <t>No. 04-CV-559</t>
  </si>
  <si>
    <t>08/09/2005</t>
  </si>
  <si>
    <t>Civ.A. No. 04–1248(JR)</t>
  </si>
  <si>
    <t>08/05/2005</t>
  </si>
  <si>
    <t>No. 01 Civ.8118(WHP)</t>
  </si>
  <si>
    <t>We affirm the district court's dismissal of the plaintiffs' claims against Afghanistan for lack of subject matter jurisdiction under the Foreign Sovereign Immunities Act. We reverse the dismissal of their claims against bin Laden and al Qaeda, however, because the plaintiffs have satisfied their burden of showing that the district court can properly exercise personal jurisdiction over those defendants.</t>
  </si>
  <si>
    <t>08/03/2005</t>
  </si>
  <si>
    <t>No. 04–5266</t>
  </si>
  <si>
    <t>07/08/2005</t>
  </si>
  <si>
    <t>We affirm the district court's order dismissing Plaintiffs' complaint entirely, except we vacate the dismissal of Plaintiffs' claims—under the Alien Tort Act and the Torture Victim Protection Act—for alleged torture based on intentionally inflicted mental pain and suffering.</t>
  </si>
  <si>
    <t>06/28/2005</t>
  </si>
  <si>
    <t>No. 04–10234</t>
  </si>
  <si>
    <t>No. 03–2860 WJR(JWJX)</t>
  </si>
  <si>
    <t>06/13/2005</t>
  </si>
  <si>
    <t>No. 01-7169</t>
  </si>
  <si>
    <t>05/23/2005</t>
  </si>
  <si>
    <t>Finally settled for an undisclosed amount. Abiola v. Abubakar, 2008 U.S. Dist. LEXIS 2937 (N.D. Ill., Jan. 15, 2008)</t>
  </si>
  <si>
    <t>05/18/2005</t>
  </si>
  <si>
    <t>No. 03–3089</t>
  </si>
  <si>
    <t>05/06/2005</t>
  </si>
  <si>
    <t>06/09/2005</t>
  </si>
  <si>
    <t>Unjust enrichment, human rights violation</t>
  </si>
  <si>
    <t>05/29/2005</t>
  </si>
  <si>
    <t>Nos. 03–16166, 03–15208</t>
  </si>
  <si>
    <t>05/25/2005</t>
  </si>
  <si>
    <t>No. Civ.A. 01-2224JDB</t>
  </si>
  <si>
    <t>Current and former residents of southern Sudan brought suit under the Alien Tort Statute against Canadian energy company and the government of Sudan, alleging that they were victims of genocide, crimes against humanity, and other violations of international law at the hands of defendants who collaborated in a joint military strategy of ethnic cleansing. Plaintiffs moved for class certification.</t>
  </si>
  <si>
    <t>Denied class certification</t>
  </si>
  <si>
    <t>Genocide, crime against humanity</t>
  </si>
  <si>
    <t>05/24/2005</t>
  </si>
  <si>
    <t>03/14/2005</t>
  </si>
  <si>
    <t>Civil Action No. 01-2103 (RMU)</t>
  </si>
  <si>
    <t>03/10/2005</t>
  </si>
  <si>
    <t>No. 04–10030</t>
  </si>
  <si>
    <t>Product liability</t>
  </si>
  <si>
    <t>03/07/2005</t>
  </si>
  <si>
    <t>Nos. MDL 381, 04–CV–400</t>
  </si>
  <si>
    <t>03/03/2005</t>
  </si>
  <si>
    <t>No. CIV.A. 00–1722(RMU)</t>
  </si>
  <si>
    <t>02/15/2005</t>
  </si>
  <si>
    <t>02/02/2005</t>
  </si>
  <si>
    <t>No. 04–3151</t>
  </si>
  <si>
    <t>01/31/2005</t>
  </si>
  <si>
    <t>In eleven cases, petitions were filed on behalf of detainees held as “enemy combatants” at the United States Naval Base at Guantanamo Bay, Cuba. Government filed motion to dismiss or for judgment as a matter of law.</t>
  </si>
  <si>
    <t xml:space="preserve">For the reasons provided above, the Court holds that the petitioners have stated valid claims under the Fifth Amendment and that the CSRT procedures are unconstitutional for failing to comport with the requirements of due process. Additionally, the Court holds that Taliban fighters who have not been specifically determined to be excluded from prisoner of war status by a competent Article 5 tribunal have also stated valid claims under the Third Geneva Convention. Finally, the Court concludes that the remaining claims of the petitioners must be denied. </t>
  </si>
  <si>
    <t>01/20/2005</t>
  </si>
  <si>
    <t>Nos. CIV.A. 02–CV–0299CKK, CIV.A. 02–CV–0828CKK, CIV.A. 02–CV–1130CKK, CIV.A. 04–CV–1135ESH, CIV.A. 04–CV–1136JDB, CIV.A. 04–CV–1137RMV, CIV.A. 04–CV–1144RWR, CIV.A. 04–CV–1164RBW, CIV.A. 04–CV–1194HHK, CIV.A. 04–CV–1227RWB, CIV.A. 04–CV–1254HHK</t>
  </si>
  <si>
    <t>01/19/2005</t>
  </si>
  <si>
    <t>Foreign nationals who were captured abroad and detained at United States naval base at Guantanamo Bay, Cuba filed individual petitions for writs of habeas corpus challenging legality of their detention and conditions of their confinement. United States moved to dismiss or for judgment on the pleadings.</t>
  </si>
  <si>
    <t>Alien Tort Statute does not waive sovereign immunity</t>
  </si>
  <si>
    <t>Decision Vacated by Boumediene v. Bush, D.C.Cir., February 20, 2007</t>
  </si>
  <si>
    <t>01/18/2005</t>
  </si>
  <si>
    <t>Nos. CIV.1:04-1142(RJL), CIV.1:04-1166(RJL)</t>
  </si>
  <si>
    <t>IND, ORG, INC</t>
  </si>
  <si>
    <t>urvivors, family members, and representatives of victims of September 11, 2001 terrorist attacks, as well as insurance carriers, brought actions against al Qaeda, al Qaeda's members and associates, alleged state sponsors of terrorism, and individuals and entities who allegedly provided support to Al Qaeda, asserting causes of action under Torture Victim Protection Act (TVPA), Antiterrorism Act (ATA), Alien Tort Claims Act (ATCA), and Racketeer Influenced and Corrupt Organizations Act (RICO), as well as claims for aiding and abetting, conspiracy, intentional infliction of emotional distress, negligence, survival, wrongful death, trespass, and assault and battery. Actions were consolidated by Multidistrict Litigation Panel. Various defendants filed motions to dismiss.</t>
  </si>
  <si>
    <t>Accordingly, the ATCA may provide a basis for a concerted action claim of material support by alien-Plaintiffs here.</t>
  </si>
  <si>
    <t>12/28/2004</t>
  </si>
  <si>
    <t>Nos. 03 MDL 1570(RCC), 02 CIV. 1616, 02 CIV. 6977, 02 CIV. 7300, 03 CIV. 5071, 03 CIV. 5738, 03 CIV. 6978, 03 CIV. 7036, 03 CIV. 8591.</t>
  </si>
  <si>
    <t>1 government of Azerbaijan was not entitled to sovereign immunity under Foreign Sovereign Immunities Act (FSIA);
2 former president of Azerbaijan was not a necessary party;
3 dismissal on grounds of forum non conveniens was not warranted;
4 Swiss banking defendants were not subject to personal jurisdiction; and
5 jurisdictional discovery was warranted as to whether Swiss bank's transactions constituted such continuous and systematic general business contacts with the U.S. as would warrant assertion of general jurisdiction.</t>
  </si>
  <si>
    <t>12/23/2004</t>
  </si>
  <si>
    <t>No. 02 Civ. 6356(SHS)</t>
  </si>
  <si>
    <t>12/21/2004</t>
  </si>
  <si>
    <t xml:space="preserve">Mostly a Westfall Act issue. Ps argue that violation of ATS is an exception to the Westfall Act; but court says that ATS is striclly jurisdicional and thus cannot be an exception to that Act. Claims against US were dismissed on PQ grounds. </t>
  </si>
  <si>
    <t>12/08/2004</t>
  </si>
  <si>
    <t>Civil Action No. 01–2629 (RMU)</t>
  </si>
  <si>
    <t>11/29/2004</t>
  </si>
  <si>
    <t>Nos. C 02–0672 CW, C 02–0695 CW</t>
  </si>
  <si>
    <t>1 corporations did not engage in state action under ATCA, and
2 corporations did not violate law of nations, as would support Court's jurisdiction under ATCA.
Defendants' motion granted.</t>
  </si>
  <si>
    <t>11/24/2004</t>
  </si>
  <si>
    <t>MDL No. 1499(JES), 02 Civ. 4712(JES), 02 Civ. 6218(JES), 02 Civ. 10062(JES), 03 Civ. 1023(JES), 03 Civ. 1024(JES), 03 Civ. 1025(JES), 03 Civ. 1026(JES), 03 Civ. 4524(JES)</t>
  </si>
  <si>
    <t>Assassination</t>
  </si>
  <si>
    <t>Jama v. U.S.I.N.S.</t>
  </si>
  <si>
    <t>11/10/2004</t>
  </si>
  <si>
    <t>No. CIV–F–03–6249</t>
  </si>
  <si>
    <t xml:space="preserve">Finally tried in 2007,  D won the ATS claim but lost other claims.  549 F.Supp.2d 602. SEE 577 F.3d 169 RE: ATTORNEYS' FEES.
Settled for $525,000 on Dec. 2, 2009 but the settlement is having enforcement problems -- district court issued an order to enforce it in 2010. See docket, 97-cv-03093. 
</t>
  </si>
  <si>
    <t>11/01/2004</t>
  </si>
  <si>
    <t>Civil Nos. 97–3093(DRD), 98–1282(DRD)</t>
  </si>
  <si>
    <t>10/28/2004</t>
  </si>
  <si>
    <t>No. 04–CV–751</t>
  </si>
  <si>
    <t>10/06/2004</t>
  </si>
  <si>
    <t>No. CIV.A. 02–828(CKK)</t>
  </si>
  <si>
    <t xml:space="preserve">See http://www.cja.org/article.php?id=341
ATS claim against Mugabe and ZANU-PF. District court in 2002 dismissed claims against Mugabe but entered into default judgment against ZANU-PF. This court dismissed all claims. </t>
  </si>
  <si>
    <t>09/30/2004</t>
  </si>
  <si>
    <t>No. 03–6033(L), 03–6043(XAP)</t>
  </si>
  <si>
    <t>09/28/2004</t>
  </si>
  <si>
    <t>No. 03–2932</t>
  </si>
  <si>
    <t xml:space="preserve">Substantial collection. See http://www.cja.org/section.php?id=78.
Jury trial in 2007. </t>
  </si>
  <si>
    <t>09/21/2004</t>
  </si>
  <si>
    <t>No. 03–20161–CIV</t>
  </si>
  <si>
    <t>09/17/2004</t>
  </si>
  <si>
    <t>No. 02–7627</t>
  </si>
  <si>
    <t>09/14/2004</t>
  </si>
  <si>
    <t>Civil Action No. 02-02240 (HHK)</t>
  </si>
  <si>
    <t xml:space="preserve">Descendents failed to plead tort in violation of customary international law as required to state claim under Alien Tort Claims Act (ATCA).
Court grants defendant's motion to dismiss Sacharin's ATCA claim and remands the remaining state law claims for intentional and negligent infliction of emotional distress to New York State Supreme Court. </t>
  </si>
  <si>
    <t>09/09/2004</t>
  </si>
  <si>
    <t>No. 03 Civ. 5727(JES)</t>
  </si>
  <si>
    <t>In two separate actions consolidated for discovery purposes, undocumented aliens, who were detained at Immigration and Naturalization Service (INS) facility pending determination of their asylum status, sued private company that operated facility under contract with INS, alleging that they were tortured, beaten, and otherwise mistreated by guards and subjected to inadequate living conditions. Various motions were brought, including the private company's motion for summary judgment and discovery motions.</t>
  </si>
  <si>
    <t>The District Court, Debevoise, Senior District Judge, held that:
1 interim assessment report on facility prepared by INS officials was admissible under the hearsay exception for public records relating to investigation;
2 triable issues existed regarding whether hiring and training of guards was negligent;
3 detainees were not third party beneficiaries of contract between INS and private company that operated facility; and
4 facility was not entitled to government contractor defense.</t>
  </si>
  <si>
    <t xml:space="preserve">ATS claim, finally tried in 2007,  D won the ATS claim but lost other claims.  549 F.Supp.2d 602. See other Jama case. </t>
  </si>
  <si>
    <t>Prisoners' right</t>
  </si>
  <si>
    <t>09/08/2004</t>
  </si>
  <si>
    <t>Civ. Nos. 97–3093(DRD), 98–1282(DRD)</t>
  </si>
  <si>
    <t>Affirmed lower court's dismissal but only on SI ground. 
Although the district court reached the correct result, it erred when it rejected the United States' argument concerning the scope of President Jiang's immunity. Because the Executive Branch has recognized President Jiang's immunity from suit, President Jiang could not be used as an involuntary agent of the appellants to effect service on Office 6/10. We need not therefore consider whether President Jiang was acting as an agent or officer of Office 6/10 or whether the district court had personal jurisdiction over Office 6/10.</t>
  </si>
  <si>
    <t>08/25/2004</t>
  </si>
  <si>
    <t>No. 03-3989</t>
  </si>
  <si>
    <t>08/10/2004</t>
  </si>
  <si>
    <t>Civil Action No. 03–252 (TPJ)</t>
  </si>
  <si>
    <t>08/03/2004</t>
  </si>
  <si>
    <t>07/30/2004</t>
  </si>
  <si>
    <t>06/29/2004</t>
  </si>
  <si>
    <t>Nos. 03–339, 03–485</t>
  </si>
  <si>
    <t>Docket number</t>
    <phoneticPr fontId="1" type="noConversion"/>
  </si>
  <si>
    <t xml:space="preserve">See the 2000 case. D enjoined from committing further crimes, and enjoined from disposing property. </t>
  </si>
  <si>
    <t xml:space="preserve"> (1) Foreign Sovereign Immunities Act (FSIA) did not apply to former President's acts of torture, execution, and disappearance; (2) district court had jurisdiction under Alien Tort Act; (3) families stated cause of action based on violation of law of nations; (4) claims did not abate upon former President's death; and (5) district court did not abuse its discretion in granting temporary injunction, though case sought only money damages.</t>
  </si>
  <si>
    <t>A 2011 Ecuador decision demanded Chvron to pay $8.6 billion. http://chevrontoxico.com/about/historic-trial/about-the-trial</t>
  </si>
  <si>
    <t>http://www.nytimes.com/2006/06/04/magazine/04torturer.html?pagewanted=all&amp;_r=0</t>
  </si>
  <si>
    <t>03/23/1993</t>
  </si>
  <si>
    <t>812 F.Supp. 207 (S.D. Fla.)</t>
  </si>
  <si>
    <t>No. 91–0399–Civ</t>
  </si>
  <si>
    <t xml:space="preserve">Civ. A. No. 89-3769. </t>
  </si>
  <si>
    <t>See Oct. 06, 1992  115  60 DAY ORDER to dismiss case w/o costs &amp; w/o prej. by Judge Peter Beer ***CLOSED CASE*** (cm) (Entered: 10/07/1992)</t>
  </si>
  <si>
    <t>08/07/1992</t>
  </si>
  <si>
    <t>976 F.2d 746 (E.D. Va.)</t>
  </si>
  <si>
    <t>06/16/1992</t>
  </si>
  <si>
    <t>967 F.2d 965, 966+, 4th Cir.(Va.)</t>
  </si>
  <si>
    <t>06/03/1992</t>
  </si>
  <si>
    <t>1992 WL 160945, *3, D.Kan.</t>
  </si>
  <si>
    <t>Siderman de Blake v. Republic of Argentina</t>
  </si>
  <si>
    <t>05/22/1992</t>
  </si>
  <si>
    <t>965 F.2d 699, 714+, 9th Cir.(Cal.)</t>
  </si>
  <si>
    <t>04/30/1992</t>
  </si>
  <si>
    <t>1992 WL 696398, *2+, C.D.Cal.</t>
  </si>
  <si>
    <t>No. MDL–908</t>
  </si>
  <si>
    <t>04/28/1992</t>
  </si>
  <si>
    <t>794 F.Supp. 40 (D. Puerto Rico)</t>
  </si>
  <si>
    <t>04/06/1992</t>
  </si>
  <si>
    <t>1992 WL 91914, *4, D.D.C.</t>
  </si>
  <si>
    <t>Civ. A. No. 86–3085</t>
  </si>
  <si>
    <t>10/13/1995</t>
  </si>
  <si>
    <t>08/30/1995</t>
  </si>
  <si>
    <t>04/12/1995</t>
  </si>
  <si>
    <t>04/07/1995</t>
  </si>
  <si>
    <t>10/26/1994</t>
  </si>
  <si>
    <t>09/07/1994</t>
  </si>
  <si>
    <t>07/01/1994</t>
  </si>
  <si>
    <t>06/16/1994</t>
  </si>
  <si>
    <t>04/11/1994</t>
  </si>
  <si>
    <t>02/11/1994</t>
  </si>
  <si>
    <t>01/27/1994</t>
  </si>
  <si>
    <t>10/06/1993</t>
  </si>
  <si>
    <t>08/20/1993</t>
  </si>
  <si>
    <t>03/01/1993</t>
  </si>
  <si>
    <t>Plaintiffs alleged violations of the Anti–Terrorism Act (“ATA”), 18 U.S.C. § 2331, et seq., against defendants for making allegedly illegal payments outside of the U.N.-sanctioned Oil for Food Program that were funneled directly to Saddam Hussein's regime in order for Hussein to fund terrorist activity. Dkt. 121. Plaintiffs are United States citizens who were victims or family members of victims of three terrorist attacks that occurred in Israel on November 1, 2001, December 1, 2001, and March 9, 2002. Id. at 27.Prior to being transferred to this court, the Honorable Lee Rosenthal ruled that a fact question existed as to whether plaintiffs' ATA claims were barred by the statute of limitations based on principles of equitable tolling.</t>
  </si>
  <si>
    <t xml:space="preserve">Does not touch ATS. Soley an ATA issue. </t>
  </si>
  <si>
    <t>No. 10–CV–21517</t>
  </si>
  <si>
    <t>Misc. Action No. 09–466 (RWR)</t>
  </si>
  <si>
    <t>STA, IND, ORG, AGE</t>
  </si>
  <si>
    <t>2:09–CV–1041–RDP.</t>
  </si>
  <si>
    <t>No. 6:12 CV 1415–TC</t>
  </si>
  <si>
    <t>Docket Nos. 06–4800–cv, 06–4876–cv</t>
  </si>
  <si>
    <t>No. 97 Civ. 2858(BSJ)</t>
  </si>
  <si>
    <t>No. 03 MDL 1570(GBD)</t>
  </si>
  <si>
    <t>No. 08–1555</t>
  </si>
  <si>
    <t>Civil Action No. 09–cv–02563–BNB</t>
  </si>
  <si>
    <t>No. 7:09–CV–01041–RDP</t>
  </si>
  <si>
    <t>No. 02 MDL 1499 (SAS)</t>
  </si>
  <si>
    <t>Nos. 02 MDL 1499 (SAS), 03 Civ. 4524 (SAS)</t>
  </si>
  <si>
    <t>Nos. 07–22459–CIV–JORDAN, 08–21063–CIV–JORDAN</t>
  </si>
  <si>
    <t>Nos. 96 Civ. 8386 (KMW) (HBP), 01 Civ. 1909 (KMW) (HBP)</t>
  </si>
  <si>
    <t>No. 1:08cv827 (GBL)</t>
  </si>
  <si>
    <t>No. C 99–02506 SI</t>
  </si>
  <si>
    <t>No. 07–1893</t>
  </si>
  <si>
    <t>Nos. 02-56256, 02-56390</t>
  </si>
  <si>
    <t>Civil Action No. 07–cv–00137–ZLW–BNB</t>
  </si>
  <si>
    <t>No. 1:06-cv-0627-DFH-JMS</t>
  </si>
  <si>
    <t>No. 97-3093(DRD)</t>
  </si>
  <si>
    <t>Nos. 06–5209, 06–5222</t>
  </si>
  <si>
    <t xml:space="preserve">Affirmed in Allaithi v. Rumsfeld, 753 F.3d 1327 (D.C. Cir. 2014). </t>
  </si>
  <si>
    <t xml:space="preserve">SUBSEQUENT CASE HISTORY: 767 F.3d 1229. </t>
  </si>
  <si>
    <t>See 758 F.3d 516</t>
  </si>
  <si>
    <t>Subsequent case history: 741 F.3d 136.</t>
  </si>
  <si>
    <t xml:space="preserve">SUBSEQUENT CASE HISTORY: 133 S.Ct. 1995 </t>
  </si>
  <si>
    <t>SUBSEQUENT CASE HISTORY: 5th Circuit affirmed in 757 F.3d 249. Rehearing en banc granted and is pending.</t>
  </si>
  <si>
    <t>Flomo v. Firestone Nat. Rubber Co., LLC</t>
  </si>
  <si>
    <t>Subsequent case history: 527 Fed.Appx. 7, 2014 WL 4746256. This litigation is ongoing.</t>
  </si>
  <si>
    <t>SUBSEQUENT CASE HISTORY 692 F.3d 661</t>
  </si>
  <si>
    <t>Affirmed on Dec. 14. 2014 WL 6863587.</t>
  </si>
  <si>
    <t xml:space="preserve"> 770 F.3d 170 </t>
  </si>
  <si>
    <t xml:space="preserve">subsequent case history: 2011 WL 2490947, 487 Fed.Appx. 669 </t>
  </si>
  <si>
    <t>SUBSEQUENT CASE HISTORY: 425 Fed.Appx. 5.</t>
  </si>
  <si>
    <t>DISTRICT COURT'S ADOPTION OF MAGISTRATE'S REPORT: 2010 WL 1439939</t>
  </si>
  <si>
    <t>ATS claims subsequently dismissed. 2013 WL 4511354.</t>
  </si>
  <si>
    <t xml:space="preserve">407 Fed.Appx. 785 </t>
  </si>
  <si>
    <t>2012 WL 5364241, 741 F.3d 1349</t>
  </si>
  <si>
    <t>Accordingly, we affirm for the reasons set out in the memorandum opinion order of the district court dated June 12, 2009.
Nabulsi v. Bin Zayed Al Nahyan, 383 F. App'x 380, 381 (5th Cir. 2010)</t>
  </si>
  <si>
    <t xml:space="preserve">Source for settlment is: http://ccrjustice.org/Wiwa </t>
  </si>
  <si>
    <t>September 23, 2014 2014 WL 4746256</t>
  </si>
  <si>
    <t xml:space="preserve">For the foregoing reasons, the Court GRANTS Defendants' Motion to Dismiss in its entirety. </t>
  </si>
  <si>
    <t>04/08/2009</t>
  </si>
  <si>
    <t>320 Fed.Appx. 71</t>
  </si>
  <si>
    <t>No. 07–3882–cv</t>
  </si>
  <si>
    <t xml:space="preserve">ATS claim by Falun Gong; court found that CCTV, the official TV station enjoyed immunity. Affirmed </t>
  </si>
  <si>
    <t>2007 WL 2978332, *2+, W.D.Tex.</t>
  </si>
  <si>
    <t>2007 WL 608976, *1+, D.N.J.</t>
  </si>
  <si>
    <t>2006 WL 2455752, *1+, N.D.Cal.</t>
  </si>
  <si>
    <t>436 F.Supp.2d 55, 55+, D.D.C.</t>
  </si>
  <si>
    <t>2006 WL 1452700, *1+, S.D.Ala.</t>
  </si>
  <si>
    <t>445 F.3d 427, 431, D.C.Cir.</t>
  </si>
  <si>
    <t xml:space="preserve">Case No. 02–22046 (S.D.Fla. 2006) </t>
  </si>
  <si>
    <t>159 Fed.Appx. 807, 808, 9th Cir.(Cal.)</t>
  </si>
  <si>
    <t>431 F.3d 776, 776+, 11th Cir.(Fla.)</t>
  </si>
  <si>
    <t>403 F.Supp.2d 1019, 1019+, W.D.Wash.</t>
  </si>
  <si>
    <t>399 F.Supp.2d 495, 496+, S.D.N.Y.</t>
  </si>
  <si>
    <t>413 F.Supp.2d 891, 893+, W.D.Tenn.</t>
  </si>
  <si>
    <t>416 F.3d 1242, 1242+, 11th Cir.(Fla.)</t>
  </si>
  <si>
    <t>123 Fed.Appx. 727, 728+, 7th Cir.(Ill.)</t>
  </si>
  <si>
    <t>355 F.Supp.2d 443, 444+, D.D.C.</t>
  </si>
  <si>
    <t>355 F.Supp.2d 311, 313+, D.D.C.</t>
  </si>
  <si>
    <t xml:space="preserve">Different case from De Los Santos Mora v. Brady in 2007. </t>
  </si>
  <si>
    <t xml:space="preserve">ATS claim. District Ct. dismissed on NJPQ ground; overturned by COA (this opinion); in 2013, however, COA affirmed the 2002 decision to dismiss based on Kiobel. </t>
  </si>
  <si>
    <t xml:space="preserve">ATS claim by Falun Gong; court found that CCTV, the official TV station enjoyed immunity. Affirmed 4/28/2009. </t>
  </si>
  <si>
    <t>At least collected some money. http://www.cja.org/section.php?id=73
ATS and TVPA claim. Jury trial in 2005. See 2006 WL 2434934. Upheld in 2006 and 2009. Chavez v. Carranza, 559 F.3d 486 (6th Cir. 2009).</t>
  </si>
  <si>
    <t>(NOTE)</t>
  </si>
  <si>
    <t xml:space="preserve">Jury verdict in 2003, awarded $4 million; so far $200K has been collected. The verdict was affrimed in 2005. http://viewfromll2.com/2009/11/11/alien-tort-statute-cases-resulting-in-plaintiff-victories/. Cannot corroborate. </t>
  </si>
  <si>
    <t>No. 02 Civ. 7618(KMW)(HBP)</t>
  </si>
  <si>
    <t>324 F.3d 692, 697+, 9th Cir.(Cal.)</t>
  </si>
  <si>
    <t>Nos. 00–56673, 01–17115, 01–17116, 01–17123, 01–17124, 01–17134, 01–17155, 01–17157, 01–17160, 01–17172, 01–17176, 01–17177, 01–17185, 01–17189, 01–17195, 01–17197, 01–17201, 01–17203, 01–17204, 01–17207, 01–17210, 01–17211, 01–17230, 01–17243, 01–17251, 01–17252, 01–17260, 01–17265, 01–17499.</t>
  </si>
  <si>
    <t>157 F.Supp.2d 1345, 1345+, S.D.Fla.</t>
  </si>
  <si>
    <t>No. 99–0528–CIV</t>
  </si>
  <si>
    <t>142 F.Supp.2d 534, 535+, S.D.N.Y.</t>
  </si>
  <si>
    <t>Nos. 93 CIV. 7527, 94 CIV. 9266</t>
  </si>
  <si>
    <t>2001 WL 225240, *3, S.D.N.Y.</t>
  </si>
  <si>
    <t>No. 99 CIV 1546 TPG</t>
  </si>
  <si>
    <t xml:space="preserve">$30 million. Goldhaber article. </t>
  </si>
  <si>
    <t>No. CV 96–6959 RAP (BQRx)</t>
  </si>
  <si>
    <t>No. 94 Civ. 2733 (MBM)</t>
  </si>
  <si>
    <t>Todd v. Panjaitan</t>
  </si>
  <si>
    <t>See 2006 opinion on comity.</t>
  </si>
  <si>
    <t>Settled in 2005</t>
  </si>
  <si>
    <t>Torure, Extrajudicial killing, dissapearance, arbitrary detention</t>
  </si>
  <si>
    <t>Commercial violations</t>
  </si>
  <si>
    <t>Extrajudicial killings, property damage</t>
  </si>
  <si>
    <t xml:space="preserve">Default judgment on ATA claims for $16 million on 3/8/2007.  On Sept. 29, 2008. ATS claims remain dismissed for lack of subject matter jurisdiction. Voluntarily dismissed with prejudice on Oct. 12 2010, but later P tries to appeal. </t>
  </si>
  <si>
    <t>victims failed to state a claim for accessorial liablity under ATS for Father Carrier and Ms Carter. 
Jean-Charles v. Perlitz, 937 F. Supp. 2d 276, 282 (D. Conn. 2013)</t>
  </si>
  <si>
    <t>Court affirmed the dismissal of plaintiffs' claims. Plaintiffs' allegations were insufficient to show they were subject to arbitrary detention or that defendants were subject to aiding and abetting liability.                                          However, detention—even prolonged detention—is not actionable under the ATS if detainees have been afforded adequate process, such as apprisal of the charges against them and the opportunity to challenge those charges at trial.
Tymoshenko v. Firtash, No. 11-CV-2794 KMW, 2013 WL 1234821, at *7 (S.D.N.Y. Mar. 26, 2013)</t>
  </si>
  <si>
    <t>Court found that plaintiff failed to state a claim against the named defendants because he failed to show how they were liabile as having ordered or participated in plaintiff's torture or his wife's murder.           "While a defendant need not have actually inflicted torture on a putative plaintiff to be liable under the TVPA, he or she must have authorized, assisted, or at least played some culpable role in the torture or extrajudicial killing".
Kafutwa v. Solicitor Gen., No. CIV.A. 13-147, 2013 WL 950803, at *2 (E.D. Pa. Mar. 12, 2013)</t>
  </si>
  <si>
    <t>NL; LON</t>
  </si>
  <si>
    <t xml:space="preserve">Case was transferred to the Eastern District of North Carolina on Feb. 26, 2010. r. 16, 2011  86  ORDER of US Court of Appeals - The Court DISMISSES appeal, upon such terms as have been agreed to by the parties, pursuant to Rule 42(b) of the Federal Rules of Appellate Procedure as to 83 Notice of Appeal filed by ESTATE OF MARANI AWANIS MANOOK. (Fogle, L.) (Entered: 03/17/2011) </t>
  </si>
  <si>
    <t xml:space="preserve">Case was later consolidated with Linde v. Arab Bank, along with: Philip Litle, et al. v. Arab Bank, PLC, CV-04-5449 (NG) (VVP), Oran Almog,
et al. v. Arab Bank, PLC, CV-04-5564 (NG) (VVP), Robert L. Coulter Sr., et al. v. Arab Bank, PLC, CV-
05-365 (NG) (VVP), Gila Afriat-Kurtzer, et al. v. Arab Bank, PLC, CV-05- 388 (NG) (VVP), Michael
Bennett et al. v. Arab Bank, PLC, CV-05-3183 (NG) (VVP), Arnold Roth, et al. v. Arab Bank, PLC, CV-
05-3738 (NG) (VVP), Stewart Weiss, et al. v. Arab Bank, PLC, CV-06-1623 (NG) (VVP), and Joseph
Jesner, et al. v. Arab Bank, PLC, CV-06-3869 (NG) (VVP). </t>
  </si>
  <si>
    <t>Initially jury verdict found for $1.5 million in compensatory damages against both corporate and individual defendant and $250,000 in punitive damages for individual defendant. HOWEVER, after Kiobel, the Second Circuit reversed the plaintiff's verdict because ATS did not confer jurisdiction.</t>
  </si>
  <si>
    <t>Court granted defendant's MTD because plaintiff failed to allege violation of LON. "17 Arar alleges that defendants removed him to Syria with the knowledge or intention that Syrian authorities would interrogate him under torture. He also alleges that, while he was in Syria, defendants provided Syrian authorities with information about him, suggested subjects for Syrian authorities to interrogate him about, and received “all information coerced from [him] during [these] interrogations.” Compl. ¶ 56. Nowhere, however, does he contend that defendants possessed any power under Syrian law, that their allegedly culpable actions resulted from the exercise of power under Syrian law, or that they would have been unable to undertake these culpable actions had they not possessed such power. Because prior precedents of the Supreme Court and our Court indicate that such allegations are necessary to state a claim under the TVPA, we affirm the District Court's dismissal of Count one of Arar's complaint.
Arar v. Ashcroft, 532 F.3d 157, 176 (2d Cir. 2008) vacated and superseded on reh'g en banc, 585 F.3d 559 (2d Cir. 2009)"</t>
  </si>
  <si>
    <t xml:space="preserve">Court granted various parties to file a brief as amini curiae. The case was remanded to the United States Court of Appeals for the Ninth Circuit for further consideration in light of Kiobel. </t>
  </si>
  <si>
    <t xml:space="preserve">ATS claims were dismissed by court on 6/5/2013 in response to Kiobel. TVPA claims survived SJ and were allowed to proceed; Kiobel deemed not to affect them. 1/29/14. </t>
  </si>
  <si>
    <t>We aren't counting this because it settled in response to proceedings in Nigeria, not those in the United States</t>
  </si>
  <si>
    <t>D/MJNV</t>
  </si>
  <si>
    <t>D/MSJ</t>
  </si>
  <si>
    <t>V/R</t>
  </si>
  <si>
    <t xml:space="preserve">At least collected some money. http://www.cja.org/section.php?id=73
ATS and TVPA claim. Upheld in 2006 and 2009. </t>
  </si>
  <si>
    <t>Settled in 2009. See http://www.csrandthelaw.com/2011/02/28/alien-tort-statute-update-pfizer-settles-suit-with-nigerian-plaintiffs/. Each dead child can get a maxium of 175,000.NOT COUNTING THIS CASE BECAUSE IT SETTLED AFTER AN ACTION WAS DISMISSED IN NIGERIA.</t>
  </si>
  <si>
    <t>2005 WL 2659186, *1+, W.D.Tenn.</t>
  </si>
  <si>
    <t>2005 WL 3050607, *1+, N.D.Ill.</t>
  </si>
  <si>
    <t>425 F.3d 367, 370+, 7th Cir.(Ill.)</t>
  </si>
  <si>
    <t>No. C-02-0672 CW (EMC), No. C-02-0695 CW (EMC), (Docket No. 18, 19), (Docket No. 18)</t>
  </si>
  <si>
    <t>THIS IS THE TRIAL OF THE CASE. Haitian aliens sued former Haitian armed forces officer alleging extrajudicial killing of one alien's husband, torture and arbitrary detention of second alien, and fraudulent transfer of former officer's funds to avoid civil judgment in Haiti, and asserting claims under Alien Tort Claims Act (ATCA), Torture Victim Protection Act (TVPA), and state law. 
This is the trial of the case</t>
  </si>
  <si>
    <t xml:space="preserve">Although torture committed by a state is recognized as a violation of a settled international norm, that cannot be said of private actors. </t>
  </si>
  <si>
    <t xml:space="preserve">Settled in 2009. See http://www.csrandthelaw.com/2011/02/28/alien-tort-statute-update-pfizer-settles-suit-with-nigerian-plaintiffs/. Each dead child can get a maxium of 175,000.
ATS claim. This court grated MTD. Reversed in 2009 Decision. Also see Adamu. NOT COUNTING IT IN THE ARTICLE AS A "SETTLEMENT" BECAUSE THE SETTLEMENT AROSE OUT OF THE PROCEEDINGS IN NIGERIA. </t>
  </si>
  <si>
    <t xml:space="preserve">ATS claim. 2003 decisoin (does not cite 1350) dismissed the claim on PQ grounds; parlty remanded by 2005 decision (this one); on remand, district court dismissed the case against the bank on SI ground, and agianst the Order on LON and PQ grounds. Affirmed in 2011, 423 Fed.Appx. 678.  </t>
  </si>
  <si>
    <t>CLERK'S JUDGMENT GRANTING DEFENDANTS? MOTION TO DISMISS SACHARIN?S ATCA CLAIM AND REMANDING THE REMAINING STATE LAW CLAIMS FOR INTENTIONAL AND NEGLIGENT INFLICTION OF EMOTIONAL DISTRESS TO NEW YORK STATE SUPREME COURT. (SIGNED BY J. MICHAEL MCMAHON, CLERK ON 1/11/05) (ML, ) (ENTERED: 01/11/2005). CORT: THIS IS A QUESTION. TRY TO FIND THE ANSWER. Jun: can you specify the question?</t>
  </si>
  <si>
    <t>Dismissal stipulation in 10th Cir. on Mar. 24, 2005. Case had been sent to mediation. Was there a settlement reached?
Cannot find anything about settlement. But see http://www.nytimes.com/2005/10/25/international/americas/25GOLD.html?pagewanted=all</t>
  </si>
  <si>
    <t xml:space="preserve">http://www.ccrjustice.org/ourcases/current-cases/doe-v.-islamic-salvation-front-(fis)-and-anwar-haddam for more info. </t>
  </si>
  <si>
    <t>AEDPA allowed Ps to re-litigate. Ps in this accident Settled for a total of $2.7 billion, as reported in 474 F.Supp.2d 19, 23. Those amounts were finally paid in full. THIS AMOUNT SHOULD NOT BE ATTRIBUTED TO THE ATS/TVPA CLAIMS BECAUSE THESE WERE DISMISSED AS BASES FOR JURISDICTION. .</t>
  </si>
  <si>
    <t>2/6/1984</t>
  </si>
  <si>
    <t>727 F.2d 274</t>
  </si>
  <si>
    <t>1/7/1982</t>
  </si>
  <si>
    <t>No. 457, Dockets 82-7618, 82-7640</t>
  </si>
  <si>
    <t>591 F.Supp. 1332</t>
  </si>
  <si>
    <t>755 F.2d 34</t>
  </si>
  <si>
    <t>07/31/1984</t>
  </si>
  <si>
    <t>02/08/1985</t>
  </si>
  <si>
    <t>1/30/1984</t>
  </si>
  <si>
    <t>579 F.Supp. 149</t>
  </si>
  <si>
    <t>3/24/1986</t>
  </si>
  <si>
    <t>784 F.2d 1313</t>
  </si>
  <si>
    <t>VEN</t>
  </si>
  <si>
    <t xml:space="preserve">P's son was killed by soldiers in a funeral procession in Indonesian. P sued the Indonesian commander </t>
  </si>
  <si>
    <t xml:space="preserve">Extrajudicial killing. </t>
  </si>
  <si>
    <t xml:space="preserve">Not enforced. Service of judgement failed. See docket. </t>
  </si>
  <si>
    <t>et al. v. Arab Bank, PLC, CV-04-5564 (NG) (VVP), Robert L. Coulter Sr., et al. v. Arab Bank, PLC, CV-</t>
  </si>
  <si>
    <t>Bennett et al. v. Arab Bank, PLC, CV-05-3183 (NG) (VVP), Arnold Roth, et al. v. Arab Bank, PLC, CV-</t>
  </si>
  <si>
    <t>05-3738 (NG) (VVP), Stewart Weiss, et al. v. Arab Bank, PLC, CV-06-1623 (NG) (VVP), and Joseph</t>
  </si>
  <si>
    <t xml:space="preserve">Jesner, et al. v. Arab Bank, PLC, CV-06-3869 (NG) (VVP). </t>
  </si>
  <si>
    <t>Case was later consolidated with Linde v. Arab Bank. Later dismisssed on 08/23/2013 under Kiobel I and inability to sue corporations under the ATS</t>
  </si>
  <si>
    <t>UNI, IND</t>
  </si>
  <si>
    <t>12/27/1982</t>
  </si>
  <si>
    <t>1982 U.S. Dist. LEXIS 16469 (N.D. Ill)</t>
  </si>
  <si>
    <t>No. 82 C 1410</t>
  </si>
  <si>
    <t>HEDGE v. BRITISH AIRWAYS</t>
  </si>
  <si>
    <t xml:space="preserve"> The plaintiff alleges that he suffered physical injuries when he was struck by a luggage cart while he stood at the lost and found area controlled by the defendant at the airport in Geneva, Switzerland.</t>
  </si>
  <si>
    <t>This case alleges a tort, but not one in violation of the law of nations or any treaty of the United States. If jurisdiction were held to exist under this statute over this cause, the exercise of such jurisdiction would probably be in violation of Article III of the Constitution.</t>
  </si>
  <si>
    <t>Body injury</t>
  </si>
  <si>
    <t>Tercero v. C&amp;Y
Sportswear, Inc.</t>
  </si>
  <si>
    <t>Order re Stipulation
for Dismissal,
No. CV-0012715-NM (C.D.
Cal. May 25, 2001)</t>
  </si>
  <si>
    <t xml:space="preserve">No. CV-0012715-NM </t>
  </si>
  <si>
    <t>5/25/2001</t>
  </si>
  <si>
    <t xml:space="preserve"> The suit was filed under the Alien Tort Statute (ATS) and alleged that Chentex and Nien Hsing violated internationally recognized labor rights, including the right to organize and to free assembly.</t>
  </si>
  <si>
    <t>In May 2001, facing negative publicity and the possibility of substantial monetary damages if they lost, Nien Hsing reached a settlement that reinstated all workers and allowed them to organize an independent union. The following day however, the case was dismissed, and the district court judge held that there were no labor rights recognized under international law. Since Nien Hsing and Chentex continued to honor the settlement agreement, no appeal was necessary.
http://ccrjustice.org/ourcases/past-cases/manzanarez-v.-c%2526amp%3By-sportswear,-nien-hsing-textile-co.,-ltd.-and-chentex-garme</t>
  </si>
  <si>
    <t>Dismissed. The district court judge held that there were no labor rights recognized under international law.</t>
  </si>
  <si>
    <t>Ponce-Rubio v.
N. Brevard, Inc.</t>
  </si>
  <si>
    <t>Order of Dismissal,
No. 6:03-cv-738-
ORL-31KRS
(M.D. Fla. July 14, 2004)</t>
  </si>
  <si>
    <t>No. 6:03-cv-738-
ORL-31KRS</t>
  </si>
  <si>
    <t xml:space="preserve">Class action initiated by four women who were employed as H-2A workers for a hydroponic tomato producer near Cocoa between 1999 and 2003. The women were paid substantially less than the minimum wage, sometimes receiving less than $3.00 per hour. In addition, the employer failed to comply with its obligation to reimburse the workers for their transportation costs between their home villages and Florida. The employer restricted the women’s movements, and locked them into the labor camp during their non-working hours,refusing to allow them to even attend church services, actions the Plaintiffs contend violate a number of international protocols.
</t>
  </si>
  <si>
    <t>Following the court’s denial of class certification, the matter was settled through
mediation.</t>
  </si>
  <si>
    <t>See http://www.floridalegal.org/Dockets/FLS/FLS%20Updated%20Docket%20Jan%2005.pdf</t>
  </si>
  <si>
    <t>Workers' right</t>
  </si>
  <si>
    <t>Brooks-McCollum ex rel.Emerald Ridge Serv. Corp.v. Emerald Ridge Serv. Corp. Bd. of Dirs.</t>
  </si>
  <si>
    <t>166 Fed.Appx. 618</t>
  </si>
  <si>
    <t>02/10/2006</t>
  </si>
  <si>
    <t>ATS is unrelated to the allegations of her complaint.</t>
  </si>
  <si>
    <t>No. 05–1264</t>
  </si>
  <si>
    <t xml:space="preserve"> Resident of residential development sued board of directors of corporation that managed development, individual directors, and their attorney alleging slander, violations of provisions of the Delaware criminal code, questions of corporate governance, and violations of the Delaware Code of Professional Conduct. </t>
  </si>
  <si>
    <t>Tsunami Victims Grp. v. Accor N. Am.</t>
  </si>
  <si>
    <t>No.1:2005-cv-02599
(S.D.N.Y. Dec. 21, 2005),
ECF No. 14</t>
  </si>
  <si>
    <t>No.1:2005-cv-02599</t>
  </si>
  <si>
    <t>INC, STA, AGE</t>
  </si>
  <si>
    <t xml:space="preserve">Relatives of tsunami victims sued Thailand, hotel, and others for failing to warn. </t>
  </si>
  <si>
    <t xml:space="preserve">D did not respond to MTD. Dismissed sua sponte. </t>
  </si>
  <si>
    <t>FR</t>
  </si>
  <si>
    <t>Siswinarti v. Jennifer
Shien Ng</t>
  </si>
  <si>
    <t>08/16/2005</t>
  </si>
  <si>
    <t>Complaint, No. 2:05-cv-
04171-PGS-ES, 2005 WL
2511406 (D.N.J. Aug. 16,
2005)</t>
  </si>
  <si>
    <t>No. 2:05-cv-
04171-PGS-ES</t>
  </si>
  <si>
    <t>This is an action by a victim of human trafficking who suffered at the hands of each of the Defendants. Plaintiff brings this action to secure and vindicate the fundamental rights afforded to her under federal and state law.</t>
  </si>
  <si>
    <t>Probabaly settled. "The parties have agreed on the final language of the settlement agreement."</t>
  </si>
  <si>
    <t>D/MTRO</t>
  </si>
  <si>
    <t>No alien for ATS, FTEAR &amp; SoL for TVPA</t>
  </si>
  <si>
    <t>LON: CIL &amp; Treaty</t>
  </si>
  <si>
    <t>FCCO</t>
  </si>
  <si>
    <t>LPI</t>
  </si>
  <si>
    <t>Jury found for defendant. Copmlaint dismissed. See PACER. Appeal withdrawn. With prejudice in 2001.</t>
  </si>
  <si>
    <t>240 million; BUT ON 11/5/03 JUDGE GRANTED U.S. GOVERNEMNT'S MOTION TO QUASH ATTACHMENT</t>
  </si>
  <si>
    <t>Court granted plaintiff's motion to voluntarily dismiss the case</t>
  </si>
  <si>
    <t>09-2525-cv</t>
  </si>
  <si>
    <t xml:space="preserve">Swarna v. Al-awadi et al </t>
  </si>
  <si>
    <t xml:space="preserve">Allowed jurisdictional discovery to take place. There had been earlier proceedings where the lower issued a default judgment, but reopened the case when Libya challenged its jurisdiction, the trial court it had jurisdiction, and the DC Circuit found that there was no claim for torture because the  the harms weren't severe enough.
</t>
  </si>
  <si>
    <t>On appeal, affirmed on same grounds. Also ruled that wages under Charming Betsy cannon don't conflict with international law (but note this is not an ATS claim). Serra v. Lappin, 600 F.3d 1191, 1198 (9th Cir. 2010)</t>
  </si>
  <si>
    <t xml:space="preserve">On October 15, 2009, defendant filed a motion to consolidate this case with the five related cases (Blackwater cases) previously consolidated for purposes of discovery and pretrial motions. See In re: Blackwater Alien Tort Claims Act Litigation, Nos. 1:09cv615, 1:09cv616, 1:09cv617, 1:09cv618, 1:09cv645 (E.D.Va. July 17, 2009) (Orders consolidating cases). The consolidated proceeding was subsequently renamed In re: Xe Services Alien Tort Litigation.See In re: Xe Services Alien Tort Litigation, Nos. 1:09cv615, 1:09cv616, 1:09cv617, 1:09cv618, 1:09cv645 (E.D.Va. Sept. 8, 2009) (Order).
</t>
  </si>
  <si>
    <t>Source for the settlment: http://ccrjustice.org/Al-Quraishi-v-Nakhla-L3</t>
  </si>
  <si>
    <t xml:space="preserve">The case only had state law claims pendant when it was voluntarily dismissed so that the settlement is not attributable to the ATS. </t>
  </si>
  <si>
    <t xml:space="preserve">The case was dismissed by the 11th Circuit on Kiobel grounds -- No. 12-14898 01/06/2015.There was a mandate issued as to Chiquita. </t>
  </si>
  <si>
    <t>MTD/WP. Torture claims dismissed on 3/2/12. Ps delayed in filing 3d amended complaint so their claims were dismissed.</t>
  </si>
  <si>
    <t>Relevant?</t>
    <phoneticPr fontId="1" type="noConversion"/>
  </si>
  <si>
    <t>Docket number</t>
    <phoneticPr fontId="1" type="noConversion"/>
  </si>
  <si>
    <t>Court affirmed dismissal of case with prejudice on FNC grounds. Hungary was an available and adequate forum and the judicial remedies in Hungary weighed in favor of plaintiffs bringing suit in Hungary.</t>
  </si>
  <si>
    <t xml:space="preserve">Holocaust survivors and heirs of other Holocaust victims brought action against the Hungarian national railway, the Hungarian national bank, and several private banks, alleging the banks and railway participated in expropriating property from Hungarian Jews who were victims of the Holocaust. </t>
  </si>
  <si>
    <t>Nos. 13–3073, 14–1319</t>
  </si>
  <si>
    <t>Fischer v. Magyar Allamvasutak Zrt.</t>
  </si>
  <si>
    <t xml:space="preserve">Court granted plaintiff's motion for leave to amend the complaint. </t>
  </si>
  <si>
    <t>Al-Janabi v. Stefanowicz</t>
  </si>
  <si>
    <t>08-02913</t>
  </si>
  <si>
    <t>Plaintiff, an Iraqi civilian, was imprisoned and tortured at Abu Ghraib. He brought tort action against those who tortured and conspired with others to torture him.</t>
  </si>
  <si>
    <t>Ahmed v. Dubai Islamic Bank</t>
  </si>
  <si>
    <t>08-21564</t>
  </si>
  <si>
    <t>Plaintiff brought action for compensatory and punitive damages against defendants for conspiring to detain, torture, and cause plaintiff's forced disappearance</t>
  </si>
  <si>
    <t>Case was voluntarily dismissed</t>
  </si>
  <si>
    <t>V/D</t>
  </si>
  <si>
    <t>Al-Ogaidi v. Johnson</t>
  </si>
  <si>
    <t>08-01006</t>
  </si>
  <si>
    <t>Al-Taee v. L-3 Servs., Inc.</t>
  </si>
  <si>
    <t>08-12790</t>
  </si>
  <si>
    <t>Plaintiff, an Iraqi, was imprisoned and tortured. He brought suit against defendant whose employees tortured and consipired with others to torture him</t>
  </si>
  <si>
    <t>8/11/2008</t>
  </si>
  <si>
    <t>Tamam v. Fransabank</t>
  </si>
  <si>
    <t>1/5/2010</t>
  </si>
  <si>
    <t>677 F.Supp.2d 720</t>
  </si>
  <si>
    <t>08 Civ. 6156</t>
  </si>
  <si>
    <t xml:space="preserve">Plaintiffs, Israeli citizens,  were injured in or survived family members killed in missile attacks launched by Hizbullah, a Lebanese terrorist organization, in July and August of 2006. Plaintiffs brought suit against corporate defendants, claiming that their provision of certain financial services to parties associated with Hizbullah constituted terrorism financing as well as conspiracy and aiding and abetting Hizbullah to commit genocide, crimes against humanity, war crimes, and terrorism. </t>
  </si>
  <si>
    <t>Court granted defendant's motion to dismiss because the court could not establish personal jurisdiction over the banks, the defendants.</t>
  </si>
  <si>
    <t>Margallo-Grans v. Farrell</t>
  </si>
  <si>
    <t>12/9/2009</t>
  </si>
  <si>
    <t>CV-09-4026</t>
  </si>
  <si>
    <t>Plaintiff brought suit against defendants for violations related to trafficking with respect to peonage, slavery, involuntary servitude, or forced labor</t>
  </si>
  <si>
    <t>Court dismissed the case with prejudice against defendants</t>
  </si>
  <si>
    <t>Guanipa v. Chavez</t>
  </si>
  <si>
    <t>8/31/2009</t>
  </si>
  <si>
    <t>09-20999</t>
  </si>
  <si>
    <t>Plaintiffs brought class action seeking damages for assault, supporting terrorism, crimes against humanity, violations of civil and human rights, torture of decedents of the plaintiff and members of the class and their decedents. Such violations were committed by defendants and their agents, and also in concert with FARC</t>
  </si>
  <si>
    <t>To date, Plaintiffs have made no effort to serve any Defendants other than CITGO Petroleum Corporation. Court granted defendant's motion to dismiss with prejudice</t>
  </si>
  <si>
    <t>NS</t>
  </si>
  <si>
    <t>Krishanthi v. Rajaratnam</t>
  </si>
  <si>
    <t>9/19/2014</t>
  </si>
  <si>
    <t>CV-09-5395</t>
  </si>
  <si>
    <t>INC, ORG, IND</t>
  </si>
  <si>
    <t>Plaintiffs claimed that they were victims of international terrorism, crimes against humanity, specifically suicide bombings and other murderous attacks on innocent civilians intended to intimidate or coerce a civilian population, reckless disregard, negligence and tort claims committed by LTTE with financial and material support provided by defendnat</t>
  </si>
  <si>
    <t>Agurenko v. Arab Bank</t>
  </si>
  <si>
    <t>8/28/2013</t>
  </si>
  <si>
    <t>Plaintiffs, victims of suicide bombing committed by terrorist organization that was supported by defendant. Plaintiffs claim that defendant provided banking services to the terrorist group and further solicited, collected, maintained, laundered, and distributed funds for terrorist organizations</t>
  </si>
  <si>
    <t>1:2010cv00626</t>
  </si>
  <si>
    <t>Mohamed v. Erinys Int’l Ltd.</t>
  </si>
  <si>
    <t>7/8/2011</t>
  </si>
  <si>
    <t>09-03362</t>
  </si>
  <si>
    <t>MTD/P; MTD/WP</t>
  </si>
  <si>
    <t>Plaintiffs alleged that defendants was liable for the assault and battery, negligent hiring, negligent supervision, intentional infliction of emotional distress committed by its employees against plaintiffs</t>
  </si>
  <si>
    <t>Court dismissed all claims of plaintiffs against certain defendants without prejudice for lack of jurisdiction and dismissed all claims against other defendnats with prejduice</t>
  </si>
  <si>
    <t>Fiouris v. Turkish Cypriot Cmty.</t>
  </si>
  <si>
    <t>10-01225</t>
  </si>
  <si>
    <t>Plaintiffs are displaced persons and their heirs who are denied the rights to their property, business, and homes by the defendants. Such violation of plaintiffs' rights is due to the illegal occupation in the north Cyprus that is based on religious and ethnic cleaning through the use of force</t>
  </si>
  <si>
    <t>Saharkhiz v. Nokia Corp.</t>
  </si>
  <si>
    <t>11/10/2010</t>
  </si>
  <si>
    <t>10-912</t>
  </si>
  <si>
    <t>Plaintiffs allege that defendants engaged in systemic human rights violations by the Iranian government. Plaintiffs have been and are beign subjected to brutal treatment in violation of some of the most universally recongized standards of international law, including torture, arbitrary arrest, detention without trial, disappearances, incommunicado detentions, forced confessions, extrajudicial killings, cruelty and various other forms of degrading treatment</t>
  </si>
  <si>
    <t>Court granted plaintiffs motion to dismiss the complaint without prejudice</t>
  </si>
  <si>
    <t>Gi Lifang Che v. Shanghai Mun. Branch Comm. of Chinese Communist Party</t>
  </si>
  <si>
    <t>5/10/2011</t>
  </si>
  <si>
    <t>10-07964</t>
  </si>
  <si>
    <t>INC, ORG</t>
  </si>
  <si>
    <t>Plaintiffs allege that they have been and are being subjected to such grave violations of some of the most universally recognized standards of such international law as international treaties to which the United States is a member state, and international customary law for which the United states has long observed, and Jus Cogens, including prohibitions against torture, cruel, inhuman, or other degrading treatment or punishment, arbitrary arrest and prolonged detention for exercising their rights of freedom of speech, association, and assembly, and international prohibition against slavery and forced labor, at the hands of the Defendant and co-defendants, through officials of Chinese Communist Party, an infamous totalitarian organization, acting under color of law in the People's Republic of China</t>
  </si>
  <si>
    <t>Court granted motion to dismiss the complaint in its entirety. Neither the ICCPR nor the UDHR is a source of an indepndent cause of action, so there was no subject matter jurisdiction</t>
  </si>
  <si>
    <t>MAKS, Inc. v. EODT Gen. Sec. Co.</t>
  </si>
  <si>
    <t>9/2/2014</t>
  </si>
  <si>
    <t>Plaintiffs are seeking compensation and relief for assault, false imprisonment, trespass, negligence, tortious interference with contract, conversation, negligent hiring, and breach of contract</t>
  </si>
  <si>
    <t>Hidalgo v. Siemens Aktiengesellschaft</t>
  </si>
  <si>
    <t>7/28/2011</t>
  </si>
  <si>
    <t>11-20107</t>
  </si>
  <si>
    <t>Plaintff brought suit agaisnt defendants for engaging  in civil conspiracy to violate plaintiff's rights and the rights of his household. The claims relate to attempted extrajudicial killing, torture, and cruel, inhuman or degrading treatment of the plaintiffs</t>
  </si>
  <si>
    <t>Court dismissed the case without prejudice and closed the case because plaintiff failed to serve the defendants</t>
  </si>
  <si>
    <t>Cooperhill Inv. Ltd. v. Republic of Sey.</t>
  </si>
  <si>
    <t>9/1/2011</t>
  </si>
  <si>
    <t>11-00962</t>
  </si>
  <si>
    <t>Plaintiffs brought suit against defendnats for state-sponsored international piracy, claiming that defendants have commandeered the world's financial system and ransacked the bank accounts of legitimate businesses and law abiding citizens</t>
  </si>
  <si>
    <t>Luu v. Int’l Inv. Trade &amp; Serv. Grp.</t>
  </si>
  <si>
    <t>8/6/2014</t>
  </si>
  <si>
    <t>11-00182</t>
  </si>
  <si>
    <t>Vietnamese laborers brought suit to expose an international human trafficking conspiracy. Plaintiffs alleged that they were defrauded and were lured into the US on promises of good jobs and instead were subjected to inhuman treatment</t>
  </si>
  <si>
    <t>Court granted order of dismissal on settlment annoucement</t>
  </si>
  <si>
    <t>Couldn't find settlement but it was allegedly dismissed because of settlement</t>
  </si>
  <si>
    <t>Lim v. Gov’t of Sing.</t>
  </si>
  <si>
    <t>6/15/2011</t>
  </si>
  <si>
    <t>11-50172</t>
  </si>
  <si>
    <t>Plaintiffs alleged that defendants committed torture in violation of the LON</t>
  </si>
  <si>
    <t>Court granted defendant's motion to dismiss withotu prejudice</t>
  </si>
  <si>
    <t>Okpabi v. Royal Dutch Shell, PLC</t>
  </si>
  <si>
    <t>3/27/2012</t>
  </si>
  <si>
    <t>11-14572</t>
  </si>
  <si>
    <t>Plaintiff filed suit against defendants, alleging that defendnant was responsible for actions of pollution, contamination and environmental degradation of plaintiffs' community's land and water in violation of the right to clean water, clean environemtn adequate for their health and well-being, minimum enjoyment of life and right to life, etc.</t>
  </si>
  <si>
    <t>Court granted plaintiffs motion to voluntarily dismiss the case</t>
  </si>
  <si>
    <t>Saldana v. Occidental Petroleum Corp.</t>
  </si>
  <si>
    <t>2/13/2012</t>
  </si>
  <si>
    <t>CV-11-8957</t>
  </si>
  <si>
    <t>Plaintiffs brought suit against defendants for the execution of three union leaders who were executed by members of the 18th Brigade of the Colombian national army</t>
  </si>
  <si>
    <t>Bera v. Shell Petroleum Dev. Co. of Nigeria</t>
  </si>
  <si>
    <t>4/29/2013</t>
  </si>
  <si>
    <t>CV-11-8169</t>
  </si>
  <si>
    <t>Plaintiffs brought suit against defendants for conduct and actions in violation of interantional law, including crimes against humanity, extrajudicial killings, cruelty, inhuman and degrading treatment, unlawful and arbitrary arrests and detention, violations of the rights to life, liberty, security of person and peaceful assembly and association, wrongful death, assault and battery, negligent and intentional infliction of emotional distress, aiding and abetting, conspiring, and facilitating the terrorization, torture and summary execution of plaintiffs' husbands</t>
  </si>
  <si>
    <t>Thuy Thi Vu v. W &amp; D Apparel Corp.</t>
  </si>
  <si>
    <t>8/16/2012</t>
  </si>
  <si>
    <t>12-00282</t>
  </si>
  <si>
    <t>Plaintiffs, Vietnamese laborers, brought suit beause they were subjected to an international human trafficking conspiracy among corporations and governments. The laborers were lured to Jordan with promise of high-paing jobs and then assaulted, imprisoned, defrauded, and treated like indentured servants</t>
  </si>
  <si>
    <t>Martinez v. BP PLC</t>
  </si>
  <si>
    <t>1/28/2014</t>
  </si>
  <si>
    <t>12-00308</t>
  </si>
  <si>
    <t>Plaintiffs claims that they were the victims of grave mistreatment, including torture, cruel, inhuman or degrading treatment and prolonged arbitrary detention.</t>
  </si>
  <si>
    <t>5/1/2013</t>
  </si>
  <si>
    <t>Plaintiffs brought suit against defnendants for violatio nof LON through bribery of sitting Iranian and South African officials and trading in influence to steal the first private Iranian GSM license from Turkcell.</t>
  </si>
  <si>
    <t>Latchford v. Turkish Republic of N. Cyprus</t>
  </si>
  <si>
    <t>10/31/2014</t>
  </si>
  <si>
    <t>12-00846</t>
  </si>
  <si>
    <t xml:space="preserve"> INC</t>
  </si>
  <si>
    <t xml:space="preserve">Plaintffs brought suit against defendants, alleging that defendants had enaged in a fraudulent property scheme that fraudulently created a pretense of a legitimate recognized government with sovereign powers </t>
  </si>
  <si>
    <t>Court granted motion to dismiss the complaint with prejudice because plaintiff failed to respond to court's requests</t>
  </si>
  <si>
    <t>Cong v. Conocophillips Co.</t>
  </si>
  <si>
    <t>12/11/2012</t>
  </si>
  <si>
    <t>12-01976</t>
  </si>
  <si>
    <t>Plaintiffs, fishermen in China, brought suit against defendants for the adverse affects of defendant oil companies' spills in the area where the plaintiffs fish.</t>
  </si>
  <si>
    <t>Fischer v. Erste Grp. Bank AG</t>
  </si>
  <si>
    <t>7/9/2013</t>
  </si>
  <si>
    <t>Plaintiffs sought relief against defendants for the aiding and abetting and participation in a conspiracy with others to commit genocide, war crimes and crimes against humanity during WWII through the unlawful taking and retention of looted assets of plaintiff's family</t>
  </si>
  <si>
    <t>Doe v. Amal</t>
  </si>
  <si>
    <t>8/20/2013</t>
  </si>
  <si>
    <t>12-1359</t>
  </si>
  <si>
    <t>Plaintiff brought action for being trafficked into the US from Morocco and subjected to coerced and uncompensated labor as a domestic servant for almost three years</t>
  </si>
  <si>
    <t>Since all matters in controversy had been resolved, the court dismissed with prejudice the case</t>
  </si>
  <si>
    <t>SET?</t>
  </si>
  <si>
    <t>Court granted motion to consolidate the case with another, Yu Ping Li (12-3504)</t>
  </si>
  <si>
    <t xml:space="preserve">MTD/WP AND Voluntary dismissal with prejudice </t>
  </si>
  <si>
    <t>Fl</t>
  </si>
  <si>
    <t>de Letelier v. Republic of Chile</t>
  </si>
  <si>
    <t>See http://www.aspeninstitute.org/policy-work/justice-society/international-human-rights-law-update/fall-1996</t>
  </si>
  <si>
    <t>787 F.3d 563</t>
  </si>
  <si>
    <t>14–5299</t>
  </si>
  <si>
    <t xml:space="preserve">Government's collateral appeal against order to release tapes displaying force-feeding of Gitmo inmate denied. Court lacks jurisdiction over interloctory appeal. </t>
  </si>
  <si>
    <t xml:space="preserve">Force feeding case arising out of imprisonment in Gitmo. </t>
  </si>
  <si>
    <t xml:space="preserve">Fourth amended complaint pending. </t>
  </si>
  <si>
    <t>785 F.3d 117</t>
  </si>
  <si>
    <t xml:space="preserve">Fourth and fifth amendment rights causes of action did not work (4th amendment did not apply abroad); court did not consider ATS claim </t>
  </si>
  <si>
    <t>596 Fed. Appx. 7</t>
  </si>
  <si>
    <t>14-1724-cv</t>
  </si>
  <si>
    <t>600 Fed.Appx. 800</t>
  </si>
  <si>
    <t>No. 14–1843</t>
  </si>
  <si>
    <t xml:space="preserve">No reasoning behind LON -- affirmed decision below. </t>
  </si>
  <si>
    <t>Cert denied in March 2015</t>
  </si>
  <si>
    <t>Doe v. Drummond</t>
  </si>
  <si>
    <t>782 F.3d 576</t>
  </si>
  <si>
    <t>No. 13–15503</t>
  </si>
  <si>
    <t>Legal heirs of Colombian citizens who were murdered by Autodefensas Unidas de Colombia (AUC), a paramilitary group, brought action against multinational coal mining company, among others, seeking relief under Alien Tort Statute (ATS), Torture Victim Protection Act (TVPA), and Colombia's wrongful death laws on their claim that company aided and abetted and conspired with AUC in its extrajudicial killings and war crimes. </t>
  </si>
  <si>
    <t xml:space="preserve">Even though actions were taken by U.S. citizens within the United States, there was not enough of the decision-making here for aiding and abetting claims to have support. However, it is a fact-based inquiry and does not preclude finding that PAE is displaced by other conduct. Also, there was no factual basis to substantiate torture claims. </t>
  </si>
  <si>
    <t>782 F.3d 9</t>
  </si>
  <si>
    <t>No. 13–7109</t>
  </si>
  <si>
    <t>Siblings of prisoner who allegedly died after he was tortured in Iranian prison brought action against Islamic Republic of Iran and others, under Alien Tort Statute (ATS), Torture Victim Protection Act (TVPA), and Foreign Sovereign Immunities Act (FSIA). </t>
  </si>
  <si>
    <t>Herero People's Reparations Corp. v. Deutsche Bank, A.G.</t>
  </si>
  <si>
    <t>777 F.3d 847</t>
  </si>
  <si>
    <t>775 F.3d 419</t>
  </si>
  <si>
    <t>596 Fed.Appx. 7</t>
  </si>
  <si>
    <t>SI, NA</t>
  </si>
  <si>
    <t xml:space="preserve">Iran even though it may have carried out terrorist activities is a state within the meaning of FSIA. Also the plaintiffs became US citizens. </t>
  </si>
  <si>
    <t>Events took place in India and thus do not "touch and concern" the United States. This is the case despite leader being in U.S.</t>
  </si>
  <si>
    <t>771 F.3d 580</t>
  </si>
  <si>
    <t>Petition for rehearing denied.</t>
  </si>
  <si>
    <t>2014 WL 5488165</t>
  </si>
  <si>
    <t>2014 WL 4677175</t>
  </si>
  <si>
    <t>Court granted defendant's motion to dimiss and further ordered that plaintiff's amended complaint be dismissed without prejudice. Ps later voluntarily dismissed ATS claim to avoid additional "motion practice."</t>
  </si>
  <si>
    <t>Other claims are moving forward, but Ps did not pursue ATS claims after they were dismissed in amended complaint.</t>
  </si>
  <si>
    <t xml:space="preserve">Cert. denied. </t>
  </si>
  <si>
    <t>5th Cir. granted motion for rehearing en banc on Nov. 5, 2014. En banc court affirmed without considering ATS question. See datapoint above. Other claims proceded and cert. was denied after they were dismissed.</t>
  </si>
  <si>
    <t>DECISION AFFIRMED BY COA. (I CAN'T INSERT CELLS, SO PLEASE HELP. IT IS 596 Fed.Appx. 7).</t>
  </si>
  <si>
    <t>No appeal.</t>
  </si>
  <si>
    <t>POSSIBLE SETTLEMENT?</t>
  </si>
  <si>
    <t>2014 BL 308311</t>
  </si>
  <si>
    <t>See other dismissal of Latchford.</t>
  </si>
  <si>
    <t>Case isstill technically  ongoing - Ps seek permission to file Third Amended Complaint and court granted leave. No activity on docket since August 29 2014. Safe to assume Ps have dropped it.</t>
  </si>
  <si>
    <t xml:space="preserve">Ps on 3rd amended complaint (though no activity on docket since Feb. 2015). Possible appeal of entire dismissal since the complaint left RICO claims pending. </t>
  </si>
  <si>
    <t>Court granted defendant's motion to transfer venue and the court transferred the case to Southern District of Florida. Docket No. 1:13-cv-22259-WJZ</t>
  </si>
  <si>
    <t>The President of Cameroon was previously dismissed due to HOS immunity. This opinion is the recommendation of the magistrate judge. DCt adopts magistrates' opinion in 2013 WL 665618.</t>
  </si>
  <si>
    <t>Court granted plaintiff's motion to voluntarily dismiss the case in light of Kiobel. Unlikely case settled.</t>
  </si>
  <si>
    <t xml:space="preserve">Consildated with Jesner v. Arab Bank, PLC, Docket No. 13-03605. </t>
  </si>
  <si>
    <t xml:space="preserve">Case turns into 69 F.Supp.3d 750, N.D.Ill., Sep. 24, 2014, which is ongoing, </t>
  </si>
  <si>
    <t>Appeal is all about corporate liability under the ATS. Consolidated with other Arab Bank cases.</t>
  </si>
  <si>
    <t>So far, it does not seem that enforcement of award has resulted in any collection for plaintiffs. No activity on docket since 2012.</t>
  </si>
  <si>
    <t>Case transferred to ED Va. Ps moved for a default judgment and court stayed the request until the outcome of Kiobel was reached (in 2012). No activity on the docket since then. 1:08−cv−00440−LO−TCB</t>
  </si>
  <si>
    <t xml:space="preserve">Court dismissed case after parties agreed to settle. </t>
  </si>
  <si>
    <t>3:10-cv-00443</t>
  </si>
  <si>
    <t>732 F.3d 161</t>
  </si>
  <si>
    <t>P only appealed Bivens claims, not TVPA claims.</t>
  </si>
  <si>
    <t>Court granted in part and denied in part defendant's MTD. Court lacked subject matter jurisdiction to hear ATS claim but plaintiffs sufficiently alleged TVPA claim</t>
  </si>
  <si>
    <t>Court granted plaintiff's motion to voluntarily dismiss the case on July 9, 2013.</t>
  </si>
  <si>
    <t>1:12-cv-03328-WFK-RER</t>
  </si>
  <si>
    <t>See related. Motion to release funds granted 10/10/2014. NEEDS NEW CELL</t>
  </si>
  <si>
    <t>1:12-cv-00479-RBW</t>
  </si>
  <si>
    <t>Turkcell Iletisim Hizmetleri A.S. v. MTN Grp., Ltd.</t>
  </si>
  <si>
    <t>Court granted plaintiff's motion to voluntarily dismiss the case after Kiobel came down.</t>
  </si>
  <si>
    <t>ATS claim against state was dismissed; claims against individuals were dismissed for lack of PJ; court allowed jurisdictional discovery for claims against the company. Appeal withdrawn.</t>
  </si>
  <si>
    <t>2004-2013</t>
  </si>
  <si>
    <t>1995-2004</t>
  </si>
  <si>
    <t>1992-1995</t>
  </si>
  <si>
    <t>1980-1992</t>
  </si>
  <si>
    <t>Pro se</t>
  </si>
  <si>
    <t>Resolved</t>
  </si>
  <si>
    <t>Frivolous</t>
  </si>
  <si>
    <t>(Actual units)</t>
  </si>
  <si>
    <t>MTD Granted</t>
  </si>
  <si>
    <t>Without Prejudice</t>
  </si>
  <si>
    <t>With Prejudice</t>
  </si>
  <si>
    <t>Number of Resolved Cases by Year</t>
  </si>
  <si>
    <t>Dismissal Rates by Year</t>
  </si>
  <si>
    <t>($ in millions)</t>
  </si>
  <si>
    <t>Known Settlement Amounts</t>
  </si>
  <si>
    <t>Total</t>
  </si>
  <si>
    <t>Average</t>
  </si>
  <si>
    <t>n=</t>
  </si>
  <si>
    <t>Percentage of Default Judgments</t>
  </si>
  <si>
    <t>(Actual Units)</t>
  </si>
  <si>
    <t>Title Support</t>
  </si>
  <si>
    <t>Default Judgements</t>
  </si>
  <si>
    <t>Percentage of Resolved Cases</t>
  </si>
  <si>
    <t>Number of Cases with Awarded Damages</t>
  </si>
  <si>
    <t>Number of Cases</t>
  </si>
  <si>
    <t>Judgement Amounts</t>
  </si>
  <si>
    <t>Judgement Amounts:</t>
  </si>
  <si>
    <t>Dismissal Grounds by Year</t>
  </si>
  <si>
    <t>Other</t>
  </si>
  <si>
    <t>Law of Nations</t>
  </si>
  <si>
    <t>Statute of Limitations</t>
  </si>
  <si>
    <t>Personal Jurisdiction</t>
  </si>
  <si>
    <t>No Private Right of Action</t>
  </si>
  <si>
    <t>Presumption Against Extraterritoriality</t>
  </si>
  <si>
    <t>Non Justiciable Political Question</t>
  </si>
  <si>
    <t>Not Natural Person</t>
  </si>
  <si>
    <t>Forum Non Coveniens</t>
  </si>
  <si>
    <t xml:space="preserve">Number </t>
  </si>
  <si>
    <t>(1) Percent reflects all occurrences of grounds of dismissal per resolved case</t>
  </si>
  <si>
    <t>Other Grounds</t>
  </si>
  <si>
    <t>(2) Includes all immunity doctrines, including Sovereign Immunity, Head of State Immunity, Diplomatic Immunity, etc.</t>
  </si>
  <si>
    <t>Notes:</t>
  </si>
  <si>
    <t>No Grounds Given</t>
  </si>
  <si>
    <t>NGG</t>
  </si>
  <si>
    <t>FTP</t>
  </si>
  <si>
    <t>Note: All cases classified as split motions to dismiss with and without prejudice are counted in with and without categories, counts partial motions to dismiss as motions to dismiss with prejudice</t>
  </si>
  <si>
    <t>TV</t>
  </si>
  <si>
    <t>2013-2015</t>
  </si>
  <si>
    <t xml:space="preserve">1:14-cv-07780 </t>
  </si>
  <si>
    <t xml:space="preserve">
"American Justice Center" (AJC), Inc. v. Modi (S.D.N.Y.)
</t>
  </si>
  <si>
    <t>Current head of Indian state commited violations of the LON</t>
  </si>
  <si>
    <t>Court dismissed on HOS grounds</t>
  </si>
  <si>
    <t xml:space="preserve"> No. 2:14-cv-03530 </t>
  </si>
  <si>
    <t>Doe No. 117 v. Singer Docket (C.D. Cal.)</t>
  </si>
  <si>
    <t>Claimed D raped P in a foreign country</t>
  </si>
  <si>
    <t>No. 13 Civ. 4923</t>
  </si>
  <si>
    <t xml:space="preserve">Tawfik v. Al-Sabah  (S.D.N.Y. </t>
  </si>
  <si>
    <t>2015 BL 172855</t>
  </si>
  <si>
    <t xml:space="preserve">Ps unlawfully detained and tortured by the defendants, acting on behalf of the Kuwaiti government, as a result of their political activities. </t>
  </si>
  <si>
    <t>Ps have ceased to pursue this action.</t>
  </si>
  <si>
    <t xml:space="preserve">2015 BL 270322 </t>
  </si>
  <si>
    <t>Klayman v. Obama (D.D.C.)</t>
  </si>
  <si>
    <t>No. 1:14-cv-01484</t>
  </si>
  <si>
    <t>Suing Obama for giving money to Israel used to fund terrorist activites</t>
  </si>
  <si>
    <t>Under Westfall Act, Ds are substituted out and immune from suit.</t>
  </si>
  <si>
    <t xml:space="preserve">No. 1:14-cv-05812 </t>
  </si>
  <si>
    <t>2015 BL 167382</t>
  </si>
  <si>
    <t>Sauter v. Citigroup (SDNY)</t>
  </si>
  <si>
    <t>Plaintiff sought to recover funds allegedly deposited in Banco Nacional de Mexico S.A. ("Banamex"), a Mexican bank, by the late Schneider Sauter, a Mexican-Swiss national. Plaintiff asserted that "Banamex owes" it these funds.</t>
  </si>
  <si>
    <t>Jawad v. Hagel</t>
  </si>
  <si>
    <t>No. 1:14-cv-00811</t>
  </si>
  <si>
    <t>P sues for abuses at Gitmo</t>
  </si>
  <si>
    <t>2:13-cv-05355</t>
  </si>
  <si>
    <t>Failure to prosecute appeal in the Ninth Circuit leads to dismissal</t>
  </si>
  <si>
    <t>9th Circuit</t>
  </si>
  <si>
    <t>Sun v. China Petroleum &amp; Chem. Corp. LLC (9th Cir.)</t>
  </si>
  <si>
    <t>Chinese run oil company tortured P and illegally detained him for lawsuit he filed and tortured him.</t>
  </si>
  <si>
    <t>Petition for cert. denied on Oct. 5, 2015.</t>
  </si>
  <si>
    <t>See earlier iterations of this case for facts.</t>
  </si>
  <si>
    <t>Facts alleged are not plausible enough to establish that torturer was an official rather than a private individual.</t>
  </si>
  <si>
    <t>Petition for rehearing en-banc denied. Judgement issued on 9/22/2015. WATCH OUT FOR POSSIBLE CERT. PETITION.</t>
  </si>
  <si>
    <t>Al Shimari v. CACI Premier Tech., Inc.</t>
  </si>
  <si>
    <t>2015 WL 4740217</t>
  </si>
  <si>
    <t>No. 1:08–cv–00827–GBL–JFA</t>
  </si>
  <si>
    <t>Ps brought claims agaisnt PMC that tortured them and subjected them to other cruel, inhuman, and degrading treatment at Abu-Graib</t>
  </si>
  <si>
    <t xml:space="preserve">Court said PMCs activities were too intertwinned with the military's to be reviewable by a court because the military's strategy was the province of the executive. </t>
  </si>
  <si>
    <t>Torture; cruel, inhuman, and degrading treatment</t>
  </si>
  <si>
    <t>Petition for cert. denied on 10/5/2015</t>
  </si>
  <si>
    <t>Dalziel et al v. Malaysia Airlines et al</t>
  </si>
  <si>
    <t>1:15-cv-06202</t>
  </si>
  <si>
    <t xml:space="preserve">Suit for the death of a passanger of the recent shooting down of an airplane flying in Ukranian airspace. The complaint names the airline as a D, but the TVPA claim is solely brought against the head of a seperatist rebel group in Ukraine acting with the support of Russia. </t>
  </si>
  <si>
    <t>You v. Japan</t>
  </si>
  <si>
    <t>INC, IND, STA</t>
  </si>
  <si>
    <t xml:space="preserve">Crimes against humanity; cruel, inhuman, and degrading treatment and various state-law claims. </t>
  </si>
  <si>
    <t>Singh et al v. Manjit Singh G.K.</t>
  </si>
  <si>
    <t>1:15-cv-05372</t>
  </si>
  <si>
    <t xml:space="preserve">Ps allege Indian leader of political party tortured the P in order to win an election of a powerful "representative organization" which wields control in India's elections and is a "statutory body" representing the Sikhs. </t>
  </si>
  <si>
    <t>Ali Jaber v. United States</t>
  </si>
  <si>
    <t xml:space="preserve">1:15-cv-00840 </t>
  </si>
  <si>
    <t>Ps were two aliens killed in drone strikes; Ps families allege they were completely innocent and that they were killed without reason and even that U.S. officials had apologized.</t>
  </si>
  <si>
    <t>Ladra v. Rubias</t>
  </si>
  <si>
    <t xml:space="preserve">1:15-cv-04231 </t>
  </si>
  <si>
    <t>Ps allege human trafficking.  Brought from Phillipines and kept in horrible conditions.</t>
  </si>
  <si>
    <t>Involuntary servitude; human trafficking</t>
  </si>
  <si>
    <t>Alarcon v. Holloway</t>
  </si>
  <si>
    <t xml:space="preserve">1:15-cv-03095 </t>
  </si>
  <si>
    <t>Human trafficking that alleges similar claims to the above</t>
  </si>
  <si>
    <t>3:15-cv-04916</t>
  </si>
  <si>
    <t xml:space="preserve">Ps sue Chevron for buying oil from the Saddam Hussein regime. Ps allege $$$ went to finance Hussein's operation of terror against his citizens. </t>
  </si>
  <si>
    <t>Targeted killing</t>
  </si>
  <si>
    <t>Financing terrorism; crimes against humanity; extrajudicial killings</t>
  </si>
  <si>
    <t>Dogan v. Barak</t>
  </si>
  <si>
    <t>2:15-cv-08130</t>
  </si>
  <si>
    <t xml:space="preserve">Ps sue Israeli Defense Minister for killing unarmed civilians in the Gaza. </t>
  </si>
  <si>
    <t>Extrajudicial killing; torture</t>
  </si>
  <si>
    <t>Salim v. Mitchell</t>
  </si>
  <si>
    <t>2:15-cv-00286</t>
  </si>
  <si>
    <t>Ps sue two psychologists at a military prison in Afghanistan (they were independent contractors!!!) for designing torture program</t>
  </si>
  <si>
    <t>Torture; cuel, inhuman, and degrading treatment; human experimentation; war crimes</t>
  </si>
  <si>
    <t>Case is on appeal as Jawad v. Gates No. 15-5250</t>
  </si>
  <si>
    <t xml:space="preserve">Ps dropped ATS claims at this point.  THE OPINION IS BY A MAGISTRATE JUDGE. As of October 21, 2015 no objections had been filed. I'm counting it as Y then. </t>
  </si>
  <si>
    <t>Motion for reconsideration denied 8/31/15. Appeal filed 9/25/2015. No. 15-16909.</t>
  </si>
  <si>
    <t>Court granted in part and denied in part defendants' MTD because of Kiobel, claim of TVPA did not raise NJPQ, ASD did not apply, defendant was not entitled to official acts immunity and plaintiff stated a claim under TVPA</t>
  </si>
  <si>
    <t>Cert denied on Nov. 2, 2015.</t>
  </si>
  <si>
    <t>On interlocutory appeal. Oral argument held in June 2015. Docket active. 14-15128. No developments as of 11/4/2015.</t>
  </si>
  <si>
    <t xml:space="preserve">Rehearing denied om May 6, 2015. Petition for cert. filed September 18. No. 15-349. Response requested on Dec. 4, 2015. </t>
  </si>
  <si>
    <t>NNP, NJPQ, SOL</t>
  </si>
  <si>
    <t xml:space="preserve">Complaint based on women forced into "sex slavery" in the Asian and Pacific theatres of WWII. They were raped, beaten, and killed. Allegations that corporate defendants planned the harms. Alleged commericial activities exception to the FSIA because the state killed U.S. soldiers. Also alleged certain corps. aided and abetted the Japanese government. </t>
  </si>
  <si>
    <t xml:space="preserve">TVPA claims are dismissed because not brought against a not a natural person. ATS claims survive doctrine of PAE because they allege a connection to the United States, e.g., Japan attacked Pearl Harbor and the United States was at war with Japan. Nevertheless, the case is a NJPQ because peace treaty with Japan indicated that claims should be resolved by accord, not by the courts. Also it violates the SOL because Japan already paid reparations to Korea (where women were trafficked from) and there is an upcoming sumit where world leaders will discuss this issue. </t>
  </si>
  <si>
    <t>3:15-cv-03257</t>
  </si>
  <si>
    <t xml:space="preserve">Answer filed. Looks like there will be no MTD. </t>
  </si>
  <si>
    <t>Ds filed motion to dismiss. Briefing currently due in Dec. 2015.</t>
  </si>
  <si>
    <t>Brought by Paul Hoffman and the ACLU of Washington state</t>
  </si>
  <si>
    <t>Plaintiff did not appeal</t>
  </si>
  <si>
    <t>No. 1:15-cv-00545</t>
  </si>
  <si>
    <t xml:space="preserve">De La Cruz v. United States </t>
  </si>
  <si>
    <t xml:space="preserve">P is a prisoner who alleges he is receiving inadequate medical care for his prostate condition. </t>
  </si>
  <si>
    <t>STA, AGE, OFF, IND</t>
  </si>
  <si>
    <t>Court says claims are FL and not a violation of LON</t>
  </si>
  <si>
    <t xml:space="preserve">Sibug v. O'Malley </t>
  </si>
  <si>
    <t>1:15-cv-00200</t>
  </si>
  <si>
    <t>Very difficult to figure out 100+ page complaint, but it seems P is alleging false prosecution and being deprived of his children.</t>
  </si>
  <si>
    <t>STA, OFF, INC, ORG</t>
  </si>
  <si>
    <t>Court rules it is FL.</t>
  </si>
  <si>
    <t>Case on  appeal.</t>
  </si>
  <si>
    <t>No. 3:14-cv-01245</t>
  </si>
  <si>
    <t>STA, AGE, OFF</t>
  </si>
  <si>
    <t>P alleges harrassment at the prison where he is incarcerated because he is an arab. Also claims he was made extremely sick due to pollution at prison. P also says he was transferred to a maximum security prison despite having only one lung and was falsely characterized as a "hypochondriac."</t>
  </si>
  <si>
    <t>Case will proceed even under ATS because there may be merit. Ordered clerk to serve Ds.</t>
  </si>
  <si>
    <t>No. 1:14-cv-02128</t>
  </si>
  <si>
    <t xml:space="preserve">Clark v. Porter </t>
  </si>
  <si>
    <t>Ajaj v. United States</t>
  </si>
  <si>
    <t>P alleges wrongful arrest and imprisonment.</t>
  </si>
  <si>
    <t>Violations of UN documents don't amount to ATS violations.</t>
  </si>
  <si>
    <t>3:13-cv-01911</t>
  </si>
  <si>
    <t>P alleges he was not allowed to become a member of the bar despite graduating from law school and passing the bar exam because of his outstanding legal disputes with Spain. (He is a Spanish national.)</t>
  </si>
  <si>
    <t>The P cannot establish any exception to the FSIA. His suit is therefored barred because he is suing a foreign state.</t>
  </si>
  <si>
    <t>No. 1:13-cv-05255</t>
  </si>
  <si>
    <t>Rodrigo-Fernandez v. Spain</t>
  </si>
  <si>
    <t>Case affirmed on appeal. Sept. 14 2015.</t>
  </si>
  <si>
    <t xml:space="preserve">P alleges violations of the Vienna Convention. </t>
  </si>
  <si>
    <t xml:space="preserve">P never paid filing fee or moved to proceed in forma pauparis </t>
  </si>
  <si>
    <t xml:space="preserve">Henry v. Unites States
</t>
  </si>
  <si>
    <t>3:13-cv-00869</t>
  </si>
  <si>
    <t xml:space="preserve">Ahmed-Al-Khalifa v. Trayers 
</t>
  </si>
  <si>
    <t xml:space="preserve">P alleges that his former attorneys did not give effective representation in a deportation hearing. </t>
  </si>
  <si>
    <t>Ps claims occurred outside the United States when he was in the UK and Spain.</t>
  </si>
  <si>
    <t>1:13-cv-02884</t>
  </si>
  <si>
    <t>P claims ineffective representation caused him to be deported from the United States to Canada and then to Nigeria.</t>
  </si>
  <si>
    <t xml:space="preserve">P has filed dozens of lawsuits. They are frivolous. Also no violation of the law of nations because there is no right to counsel in a civil proceeding. </t>
  </si>
  <si>
    <t xml:space="preserve">IND, OFF, INC, AGE, </t>
  </si>
  <si>
    <t xml:space="preserve">
Ahmed-Al-Khalifa v. Kalady   
</t>
  </si>
  <si>
    <t>GDJ/R</t>
  </si>
  <si>
    <t>Case is stayed and has been for quite some time.</t>
  </si>
  <si>
    <t>09-01376;  
8:07-cv-01809</t>
  </si>
  <si>
    <t>2d Cir.; 4th Cir.</t>
  </si>
  <si>
    <t xml:space="preserve">Judge recused himself. Awaiting transfer to another judge. </t>
  </si>
  <si>
    <t>Brill v. Chevron Corporation</t>
  </si>
  <si>
    <t>Villoldo v. BNP Paribas S.A.</t>
  </si>
  <si>
    <t xml:space="preserve"> 1:14-cv-09930; 15-02375</t>
  </si>
  <si>
    <t>Ps sued Cuba for false imprisonment during at the hands of Che and harrassment. He  got a judgment in FL. P got partial satisfaction of the judgment by suing the bank in PA. Got $2.3 million and $140000 from MA.A court in Vera (SDNY) said the judgment was fine when a bank challenged the jurisdiction. Cause of action under RICO and other laws.</t>
  </si>
  <si>
    <t>Case is on appeal to the 4th Cir. No. 15-1831. Parties are at the briefing stage.</t>
  </si>
  <si>
    <t>Court has reassigned the case as of August to district court judge because the parties did not consent to a magistrate. New case number: 3:15-cv-03257. Disttrict court judgment granted MTD, Ps amended complaint and new MTD is pending as well as MSJ.</t>
  </si>
  <si>
    <t>Last docket activity 9/15/15.</t>
  </si>
  <si>
    <t>No actiivty on docket as of May 28, 2015. When I attempted update docket, it said courier service was required. I called chambers and they said that the docket as I saw it was current. I wonder if it has been consolidated with Ladras?</t>
  </si>
  <si>
    <t>Court of appeals remanded to D Ct on issue of Kiobel and whether it applied on facts of the case. Court granted MTD/P. Appeal filed and 2d Cir. affirmed. Motiob for rehearing en-banc denied.</t>
  </si>
  <si>
    <t>Claims under the TVRPA dismissed on 1/15/14. SEE MOST RECENT RULING: 2015 WL 1387941. ON APPEAL 15-20225. In briefing stages.</t>
  </si>
  <si>
    <t>Balintulo v. Ford Motor Co.</t>
  </si>
  <si>
    <t>796 F.3d 160</t>
  </si>
  <si>
    <t>Nos. 14-4104(L) 14-3589 14-3607 14-4129 14-4130 14-4131 14-4132 14-4135 14-4136 14-4137 14-4138 14-4139</t>
  </si>
  <si>
    <t xml:space="preserve">See in re South African Apartheid Litigation. </t>
  </si>
  <si>
    <t>Affirms In re South African Apartheid Litig., 15 F. Supp. 3d at 455-57 , and In re South African Apartheid Litig., 56 F. Supp. 3d 331 , 332-36 (S.D.N.Y. 2014). Holds: "(1) Knowledge of or complicity in the perpetration of a crime under the law of nations (customary international law)—absent evidence that a defendant purposefully facilitated the commission of that crime—is insufficient to establish a claim of aiding and abetting liability under the ATS.
(2) It is not a violation of the law of nations to bid on, and lose, a contract [*171] that arguably would help a sovereign government perpetrate an asserted violation of the law of nations.
(3) Allegations of general corporate supervision are insufficient to rebut the presumption against extraterritoriality and establish aiding and abetting liability under the ATS.
(4) Here, plaintiffs' amended pleadings do not establish federal jurisdiction under the ATS because they do not plausibly allege that the Companies themselves engaged in any "relevant conduct" within the United States to overcome the presumption against extraterritorial application of the ATS.
a. Holding Ford to be directly responsible for the actions of its South African subsidiary, as plaintiffs would have us do, ignores well-settled principles of corporate law, which treat parent corporations and their subsidiaries as legally distinct entities.
b. Plaintiffs have plausibly alleged some specific, domestic conduct in the complaint—namely, that IBM in the United States designed particular technologies in the United States that facilitated South African apartheid. This conduct satisfies the first prong of our extraterritoriality analysis as it "touches and concerns" the United States.
c. Plaintiffs' complaint against IBM fails on the second prong of the required jurisdictional analysis: it does not plausibly allege that IBM's conduct purposefully aided and abetted South Africa's alleged violations of customary international law.
d. Accordingly, the alleged conduct cannot state a claim for aiding and abetting liability under the ATS and cannot form the basis for our jurisdiction.
(5) Because we decide the case on the basis of the presumption against extraterritoriality, we need not address whether plaintiffs' complaint satisfies the ATS's other jurisdictional predicates, including whether the complaint pleads a violation of the law of nations; whether customary international law recognizes the asserted liability of the Companies; and whether the theory of liability alleged by plaintiffs is recognized by customary international law."</t>
  </si>
  <si>
    <t>Sikhs For Justice Inc et al v. Bachchan</t>
  </si>
  <si>
    <t>2:14-cv-08297</t>
  </si>
  <si>
    <t>Suit related to Sikh genocide against film star in the Great Gatsby who was a legend in Bollywood. He was know as "the Butcher" for his repeated calls to violence.</t>
  </si>
  <si>
    <t>D has failed to appear. Ps have filed for default judgment but they have no proof of service under the Hague Covention. Thus, case is hanging out. No action on docket since late October 2015.</t>
  </si>
  <si>
    <t>Appeal filed in June 2014. 14-7082. Oral argment held in April in DC Cir. No docket activity since April 2015.</t>
  </si>
  <si>
    <t>Last entry late October 2015. Appears to be in discovery.</t>
  </si>
  <si>
    <t>Jovic v. L-3 Services, Inc. (renamed Genocide Victims of Krajina v. L-3 Communications Corporation et al)</t>
  </si>
  <si>
    <t>Prisoner released from prison in December 2014. COA opinion on 5/29/15. On October 27, 2015, district court ordered the release of the tapes. No. 05-1457 (GK). Case is in discovery.</t>
  </si>
  <si>
    <t>Court granted judgment in favor of defendant against the plaintiffs BECAUSE Kiobel I stands and is good law according to the Second Circuit and closed the case. BUT case is on appeal. Oral argument has been held.Docket last changed Aug 5 2015. NAME ON APPEAL: Jesner v. Arab Bank, PLC, Docket No. 13-03605</t>
  </si>
  <si>
    <t>Motion to dismiss in light of Kiobel. March 2015 have pending motion to dismiss and request for a pretrial docket. Docket has not been updated since then.</t>
  </si>
  <si>
    <t>Doe v. Unocal</t>
  </si>
  <si>
    <t>00-CV-57197</t>
  </si>
  <si>
    <t>Villagers attacked by oil company</t>
  </si>
  <si>
    <t>Accepted voluntary dismissal</t>
  </si>
  <si>
    <t>Wiwa v. Royal Dutch Petroleum Co.</t>
  </si>
  <si>
    <t>1:96-CV-08386</t>
  </si>
  <si>
    <t>Nigerian émigrés sued two foreign holding companies, one incorporated in the Netherlands and one incorporated in the United Kingdom, under the Alien Tort Claims Act (ATCA) and other laws, alleging that companies participated in human rights violations against them in retaliation for their political opposition to companies' oil exploration activities in Nigeria.</t>
  </si>
  <si>
    <t>Settled in 2005 for an undisclosed amount. http://www.earthrights.org/legal/final-settlement-reached-doe-v-unocal. Estimated $30 million.</t>
  </si>
  <si>
    <r>
      <t>Percent of Resolved</t>
    </r>
    <r>
      <rPr>
        <b/>
        <vertAlign val="superscript"/>
        <sz val="10"/>
        <rFont val="Times New Roman"/>
        <family val="1"/>
      </rPr>
      <t>(1)</t>
    </r>
  </si>
  <si>
    <r>
      <t>Immunity Doctrines</t>
    </r>
    <r>
      <rPr>
        <vertAlign val="superscript"/>
        <sz val="11"/>
        <rFont val="Times New Roman"/>
        <family val="1"/>
      </rPr>
      <t>(2)</t>
    </r>
  </si>
  <si>
    <t>Known Settlements</t>
  </si>
  <si>
    <t>Merit Cases</t>
  </si>
  <si>
    <t>Summary Judgements</t>
  </si>
  <si>
    <t>Summary Judgments</t>
  </si>
  <si>
    <t>\</t>
  </si>
  <si>
    <t>Total/% of Total</t>
  </si>
  <si>
    <t>Favor-Outcome by Year</t>
  </si>
  <si>
    <t>Plaintif Prevails</t>
  </si>
  <si>
    <t>Later dismissed.</t>
  </si>
  <si>
    <t>Settled for $13 million but not on the ATS claims.</t>
  </si>
  <si>
    <t>Confidential out of court settlement. Settlement not based on ATS or TVPA.</t>
  </si>
  <si>
    <t xml:space="preserve">Settled privately (although estimates of around $20,000-$30,000 per injured plaintiff and $100,000 per deceased plaintiff). At least 1,700,000 as there were 17 Iraqis who died (according to the AP report). </t>
  </si>
  <si>
    <t>Source: http://www.mjtimes.sk.ca/section/2010-01-07/article-415332/Company-once-known-as-Blackwater-settles-lawsuits-alleging-reckless-culture,-civilian-deaths/1</t>
  </si>
  <si>
    <t>SUBSEQUENT CASE HISTORY: 671 F.3d 736, 133 S.Ct. 1995, 722 F.3d 1109. Case dismissed on Kiobel grounds</t>
  </si>
  <si>
    <t>05-365 (NG) (VVP), Gila Afriat-Kurtzer, et al. v. Arab Bank, PLC, CV-05- 388 (NG) (VVP), Michael. Later dismissed</t>
  </si>
  <si>
    <t xml:space="preserve">Settled for $80,000 on section 1983 failure to intervene claim. </t>
  </si>
  <si>
    <t>Settled privately. See docket.</t>
  </si>
  <si>
    <t>Court dismissed ATS claims for all plaintiffs because of the presumption against extraterritoriality. TVPA claims were dismissed for one plaintiff who failed to establish sufficient facts to show that defendant acted under color of law. TVPA were later fully dismissed in September 2015.</t>
  </si>
  <si>
    <t xml:space="preserve">Jury trial in 2014. Unsure whether it's still in appeal. Jury trial NOT on ATS claims--only on ATA claims. Can tell this from the proposed jury instructions.  ATS claims dismissed on Aug. 23, 2013. 
See http://www.nytimes.com/2014/09/23/nyregion/arab-bank-found-guilty-of-supporting-terrorist.html?_r=0. </t>
  </si>
  <si>
    <t>Almog v. Arab Bank</t>
  </si>
  <si>
    <t>PJ, agency</t>
  </si>
  <si>
    <t>Court granted defendant's motion to dismiss with prejudice because there were not enough contexts between Turkish state-run companies and US to warrant general or specific PJ and also no evidence of an sub-parent relationship. NEED TO ADD OPINION IN Toumazou v. Turkish Republic of N. Cyprus, 71 F. Supp. 3d 7 (D.D.C. 2014) --&gt; THIS IS THE PARENT CASE THE OTHER TWO ARE RELATED. CAN'T ADD CELLS SO I COULDN'T DO IT. CITE: 71 F. Supp. 3d 7</t>
  </si>
  <si>
    <t>On appeal in August 2014. Case just had oral argument in 4th Cir. on Sept. 16, 2015.  Docket No. 14-01934</t>
  </si>
  <si>
    <t xml:space="preserve">Subsequent litigation over plaintiffs' tort claims irrelevant to ATS claim decided on 8/25/15.   </t>
  </si>
  <si>
    <t>Ultimately, Ps voluntarily dismissed claims after court vacated the writ of garnishment</t>
  </si>
  <si>
    <t>On appeal renamed:
Sikhs for Justice, Inc. v. Nath, 596 Fed. Appx. 7 (2d Cir. 2014)</t>
  </si>
  <si>
    <t>P eventually V/D other D.</t>
  </si>
  <si>
    <t>Court ordered judgment in amount of $4,205,000 be entered for plaintiffs. Only on TVPA claim.</t>
  </si>
  <si>
    <t xml:space="preserve">Case is Giraldo v. Drummond below. </t>
  </si>
  <si>
    <t>Court dismissed case on remand from SCOTUS after Kiobel II.</t>
  </si>
  <si>
    <t>Appeal filed 7/26/2013. Oral argument heard on 10/20/14. See above decision affirming dismissal on other grounds.</t>
  </si>
  <si>
    <t>PJ for some of Ds and not others.</t>
  </si>
  <si>
    <t>Case decided in tandem with below. Two separate opinions because too many issues involved.</t>
  </si>
  <si>
    <t>Court held that defendants did not have sufficient contacts wiht the US to justifiy personal jurisdiction, jurisdictional discovery is inapprorpriate, plaintiffs should have leave to replead</t>
  </si>
  <si>
    <t>NNP; PAE</t>
  </si>
  <si>
    <t>No. 11-CV-2794 KMW</t>
  </si>
  <si>
    <t xml:space="preserve">
Tymoshenko v. Firtash</t>
  </si>
  <si>
    <t>The Second Circuit's decision on corporate liability stands even though Kiobel II was decided on other grounds. Also this violates the presumption against extraterroriality because this is a "foreign cubed" case -- brought against foreign corps for conduct abroad.</t>
  </si>
  <si>
    <t xml:space="preserve">RICO claims still pending. </t>
  </si>
  <si>
    <t>Petition for cert denied in April 2015. Motion practice continues in district court. Appears to be on discovery on court claims and sanctions motions.</t>
  </si>
  <si>
    <t>IPC, AGENCY</t>
  </si>
  <si>
    <t>SI, S, LON</t>
  </si>
  <si>
    <t>Court granted motion to dismiss case without prejudice because Ps hadn't taken any action in the case.</t>
  </si>
  <si>
    <t>Funds partially released in October 2014</t>
  </si>
  <si>
    <t xml:space="preserve">Court granted motion to dismiss because the case presented a nonjusticiable political question. </t>
  </si>
  <si>
    <t>Affirmed in No. 12-55484.</t>
  </si>
  <si>
    <t>774 F.3d 544</t>
  </si>
  <si>
    <t>No. 12-55484.</t>
  </si>
  <si>
    <t xml:space="preserve">Ruled that because United States also funded 18th brigade, it was a political question. </t>
  </si>
  <si>
    <t>Subsequent history about juridisdiction of MCA.</t>
  </si>
  <si>
    <t>Court denied defendant's motion to dimiss as to ATS claims in light of intervening law</t>
  </si>
  <si>
    <t>See subsequent entries. Judgement is ultimately never enforced.</t>
  </si>
  <si>
    <t>Plaintiff filed civil action asseritng a violation of his rights under the Vienna Convention to contact the Jamaican consulate.</t>
  </si>
  <si>
    <t>Court adopted magistrate's recommendation that applied 4-yr Florida statute of limitations.</t>
  </si>
  <si>
    <t>SOL, NPRA</t>
  </si>
  <si>
    <t>Later, it was found that FSIA did not shield the state against liability. 811 F.Supp.2d 53. This was affirmed in 2012 WL 6608941, D.C.Cir., Nov. 27, 2012. Case was voluntarily dismissed.</t>
  </si>
  <si>
    <t>Settled for $5 million but not on ATS claims.</t>
  </si>
  <si>
    <t>Settled privately (although estimated around $75 million)</t>
  </si>
  <si>
    <t>Court granted defendants' motion to transfer venue and transferred case to US District Court of ED of Va. This becomes CACI/L-3</t>
  </si>
  <si>
    <t>Court granted defendants' motion to transfer venue and transferred case to US District Court of ED of Va. Becomes CACI/L-3.</t>
  </si>
  <si>
    <t xml:space="preserve">Allegations that corporations aided and abetted regime which committed torture and extrajudicial killing failed to state claim under TVPA, but plaintiff may plead theory of aiding and abetting liability under Alien Tort Claims Act (ATCA). Khulumani v. Barclay Nat. Bank Ltd., 504 F.3d 254 (2d Cir. 2007) aff'd sub nom. Am. Isuzu Motors, Inc. v. Ntsebeza, 553 U.S. 1028, 128 S. Ct. 2424, 171 L. Ed. 2d 225 (2008) Dismissed remaining Ds after Kiobel on Aug. 28, 2014. Barclays was dismissed as a defendant sometime before this date. </t>
  </si>
  <si>
    <t xml:space="preserve"> 1 estates of the seven U.S. citizens who died in the bombing were entitled to recover the present value of the economic losses resulting from their wrongful deaths;2 prejudgment interest would be awarded;3 appropriate awards to passengers' estates included economic losses as well as $18 million for pain and suffering;4 appropriate awards to passengers' spouses included $26 million for pain and suffering;5 appropriate awards to passengers' children included $10 million for pain and suffering;6 appropriate awards to passengers' parents included $5 million for pain and suffering;7 appropriate awards to passengers' siblings included $8 million for pain and suffering; and8 appropriate awards to owner of aircraft was $41 million.
Pugh v. Socialist People's Libyan Arab Jamahiriya, 530 F. Supp. 2d 216 (D.D.C. 2008)</t>
  </si>
  <si>
    <t>123 M in total. Not ATS.</t>
  </si>
  <si>
    <t>Insufficently Pled Complaint</t>
  </si>
  <si>
    <t>-</t>
  </si>
  <si>
    <t>Marcos</t>
  </si>
  <si>
    <t>OL = Ongoing Litigation</t>
  </si>
  <si>
    <t>Y = Final dispositive opinion in a case</t>
  </si>
  <si>
    <t>R = Relevant, nondispositive opinion in a case</t>
  </si>
  <si>
    <t>N = Irrelevant (discusses but does not rely on ATS as a cause of action)</t>
  </si>
  <si>
    <t>Relevance Column</t>
  </si>
  <si>
    <t>IND = Individual</t>
  </si>
  <si>
    <t>OFF = Officer</t>
  </si>
  <si>
    <t>STA = State</t>
  </si>
  <si>
    <t>ORG = Organization</t>
  </si>
  <si>
    <t>INC = Corporation</t>
  </si>
  <si>
    <t>AGE = Agency</t>
  </si>
  <si>
    <t>County, OFF</t>
  </si>
  <si>
    <t>City = City</t>
  </si>
  <si>
    <t>County = County</t>
  </si>
  <si>
    <t>Defendant Column</t>
  </si>
  <si>
    <t>Disposition Column</t>
  </si>
  <si>
    <t>GDJ= Granted Default Judgment</t>
  </si>
  <si>
    <t>DDJ = Denied Default Judgment</t>
  </si>
  <si>
    <t>DSS = Dismissed Sua Sponte</t>
  </si>
  <si>
    <t>JTP = Jury Trial for Plaintiff</t>
  </si>
  <si>
    <t>JTD = Jury Trial for Defendant</t>
  </si>
  <si>
    <t>DSS/WP = Dismissed Sua Sponte Without Prejudice</t>
  </si>
  <si>
    <t>MTD/P = Motion to Dismiss with Prejudice Granted</t>
  </si>
  <si>
    <t>MTD/WP = Motion to Dismiss Without Prejudice Granted</t>
  </si>
  <si>
    <t>PMTD = Partial Motion to Dismiss Granted</t>
  </si>
  <si>
    <t>JTP/R = Reversed Jury Trial for Plaintiff</t>
  </si>
  <si>
    <t>MSJ = Motion for Summary Judgment for the Defendant Granted</t>
  </si>
  <si>
    <t>MTD/D = Motion to Dismiss Denied</t>
  </si>
  <si>
    <t>MJD/D</t>
  </si>
  <si>
    <t>MJD/D = Motion for Jurisdictional Discovery Denied</t>
  </si>
  <si>
    <t>PGDJ = Partial Grant of Default Judgment</t>
  </si>
  <si>
    <t>PMTD/P = Partial Motion to Dismiss with Prejudice Granted</t>
  </si>
  <si>
    <t xml:space="preserve">SET = Settlement </t>
  </si>
  <si>
    <t>SET? = Possible settlement</t>
  </si>
  <si>
    <t>V/D = Voluntary Dismissal</t>
  </si>
  <si>
    <t>U = Unknown Outcome</t>
  </si>
  <si>
    <t>BTP = Bench Trial for the Plaintiff</t>
  </si>
  <si>
    <t>V/MTD</t>
  </si>
  <si>
    <t>MTD/V = Vacated Motion to Dismiss</t>
  </si>
  <si>
    <t>D/MJNV = Denied Motion for Judgment Notwithstanding the Verdict</t>
  </si>
  <si>
    <t>D/MCC = Denied motion for class certification</t>
  </si>
  <si>
    <t>D/MCI = Denied motion to certify interlocutory appeal</t>
  </si>
  <si>
    <t>GSJP = Granted Summary Judgment for Plaintiff</t>
  </si>
  <si>
    <t>MEHG/JTD</t>
  </si>
  <si>
    <t>MEHG/JTD = Motion for Evidentiary Hearing Granted, Motion for Jury Trial Denied</t>
  </si>
  <si>
    <t>NT</t>
  </si>
  <si>
    <t>MPI/D = Motion for a Preliminary Injunction Denied</t>
  </si>
  <si>
    <t>MPO = Motion for a Protective Order Granted</t>
  </si>
  <si>
    <t>MSJ/P, MTD/P = Partial motion for summary judgment granted and partial motion to dismiss granted</t>
  </si>
  <si>
    <t>TV = Motion to transfer venue granted</t>
  </si>
  <si>
    <t>MTD/V</t>
  </si>
  <si>
    <t>PMSJ = Partial motion for summary judgment granted for the defendants</t>
  </si>
  <si>
    <t>D/MSJ = Denied motion for summary judgment for defendants</t>
  </si>
  <si>
    <t>CCG = Class certification granted</t>
  </si>
  <si>
    <t>MTI/G = Granted motion to intervene</t>
  </si>
  <si>
    <t>D/MTRO = Denied motion for a TRO</t>
  </si>
  <si>
    <t>LON = Law of Nations</t>
  </si>
  <si>
    <t>SI = Sovereign Immunity</t>
  </si>
  <si>
    <t>PAE = Presumption Against Extraterritoriality</t>
  </si>
  <si>
    <t>NJPQ = Nonjusticiable Political Question</t>
  </si>
  <si>
    <t>PJ = Personal Jurisdiction</t>
  </si>
  <si>
    <t>S = Standing</t>
  </si>
  <si>
    <t>P = Preemption</t>
  </si>
  <si>
    <t>NNP = Not a Natural Person</t>
  </si>
  <si>
    <t>FNC = Forum non conveniens</t>
  </si>
  <si>
    <t>SOL = Statute of Limitations</t>
  </si>
  <si>
    <t>IPC = Inadequately Pled Complaint (e.g. factual allegations don't arise to LON, even if complaint correctly states LON)</t>
  </si>
  <si>
    <t>FTP = Failure to prosecute</t>
  </si>
  <si>
    <t>NA = Not an alien</t>
  </si>
  <si>
    <t>HOS = Head of State Immunity</t>
  </si>
  <si>
    <t>DI = Diplomatic Immunity</t>
  </si>
  <si>
    <t>ASD = Act of State Doctrine</t>
  </si>
  <si>
    <t>ICF = International Comity and Fairness</t>
  </si>
  <si>
    <t>NPRA = No private right of action</t>
  </si>
  <si>
    <t>NSA = No state action</t>
  </si>
  <si>
    <t>SSP = State secret privilege</t>
  </si>
  <si>
    <t>MCA = Barred by the Military Commissions Act</t>
  </si>
  <si>
    <t>AP = Against Private Party (DC Circuit)</t>
  </si>
  <si>
    <t>NI = Not an individual (TVPA)</t>
  </si>
  <si>
    <t>FCCO = Failure to comply with court orders</t>
  </si>
  <si>
    <t>RJ = Res Judicada</t>
  </si>
  <si>
    <t>NV = Not a victim (TVPA)</t>
  </si>
  <si>
    <t>Agency = Insufficient agency between parent and subsidiary</t>
  </si>
  <si>
    <t>CR = Command Responsibility</t>
  </si>
  <si>
    <t xml:space="preserve">FL = Frivolous </t>
  </si>
  <si>
    <t>NGG = No grounds given</t>
  </si>
  <si>
    <t>FTEAR, IPC</t>
  </si>
  <si>
    <t>FTEAR = Failure to exhaust admistrative remedies</t>
  </si>
  <si>
    <t>PD = Preclusion Doctrine</t>
  </si>
  <si>
    <t>SD = Sham Declarations</t>
  </si>
  <si>
    <t>FSA = Failure to state a claim (causation, damages).</t>
  </si>
  <si>
    <t>IRS = Inappropriate Remedy Sought</t>
  </si>
  <si>
    <t>NPRA, NSA</t>
  </si>
  <si>
    <t>s</t>
  </si>
  <si>
    <t>NT = Not torture per definitions in TVPA</t>
  </si>
  <si>
    <t>NL = No liability based on evidence presented</t>
  </si>
  <si>
    <t>LPI = Lacks priviledge to litigate (due to enemy status)</t>
  </si>
  <si>
    <r>
      <t xml:space="preserve">Fifth circuit held that (1) Subject matter jurisdiction existed but stated that the ATS did not provide jurisdiction if the corporations were state-run, but that that FSIA failed for other reasons. Stated that (2) Lacking in personal jurisdiction over the defendant. Relevant quote: "The Supreme Court has held that the FSIA grants jurisdiction to the federal courts over claims of foreign states to sovereign immunity, and, furthermore, provides the sole basis for obtaining jurisdiction over a foreign state in the courts of this country. </t>
    </r>
    <r>
      <rPr>
        <i/>
        <sz val="8"/>
        <rFont val="Palatino Linotype"/>
      </rPr>
      <t>Argentine Republic v. Amerada Hess Shipping Co.,</t>
    </r>
    <r>
      <rPr>
        <sz val="8"/>
        <rFont val="Palatino Linotype"/>
        <family val="1"/>
      </rPr>
      <t xml:space="preserve"> 488 U.S. 428, 109 S.Ct. 683, 692, 102 L.Ed.2d 818 (1989)."</t>
    </r>
  </si>
  <si>
    <r>
      <t xml:space="preserve">Plaintiffs had initially argued that the court had jurisdiction under ATS, but this argument was rejected because the Supreme Court rejected such arguments in </t>
    </r>
    <r>
      <rPr>
        <i/>
        <sz val="8"/>
        <rFont val="Palatino Linotype"/>
      </rPr>
      <t>Amerada Hess</t>
    </r>
    <r>
      <rPr>
        <sz val="8"/>
        <rFont val="Palatino Linotype"/>
        <family val="1"/>
      </rPr>
      <t>. This case held that the sole basis for jurisdiction over a foreign nation is the FSIA. Subsequent claims filed by the plaintiff were then exclusively filed under FSIA.</t>
    </r>
  </si>
  <si>
    <r>
      <t xml:space="preserve">DC CIR: In addition to seeking relief explicitly in the nature of habeas corpus, the detainees sued for injunctions and declaratory judgments under the Alien Tort Act, 28 U.S.C. § 1350, alleging that the United States is confining them in violation of treaties and international law. The holding in </t>
    </r>
    <r>
      <rPr>
        <i/>
        <sz val="8"/>
        <rFont val="Palatino Linotype"/>
      </rPr>
      <t>Eisentrager</t>
    </r>
    <r>
      <rPr>
        <sz val="8"/>
        <rFont val="Palatino Linotype"/>
        <family val="1"/>
      </rPr>
      <t xml:space="preserve"> - that “the privilege of litigation” does not extend to aliens in military custody who have no presence in “any territory over which the United States is sovereign” (339 U.S. at 777-78, 70 S.Ct. at 943) -dooms these additional causes of action, even if they deal only with conditions of confinement and do not sound in habeas. </t>
    </r>
    <r>
      <rPr>
        <i/>
        <sz val="8"/>
        <rFont val="Palatino Linotype"/>
      </rPr>
      <t>See Wolff v. McDonnell,</t>
    </r>
    <r>
      <rPr>
        <sz val="8"/>
        <rFont val="Palatino Linotype"/>
        <family val="1"/>
      </rPr>
      <t xml:space="preserve"> 418 U.S. 539, 554-55, 94 S.Ct. 2963, 2973-74, 41 L.Ed.2d 935 (1974); </t>
    </r>
    <r>
      <rPr>
        <i/>
        <sz val="8"/>
        <rFont val="Palatino Linotype"/>
      </rPr>
      <t>Brown v. Plaut,</t>
    </r>
    <r>
      <rPr>
        <sz val="8"/>
        <rFont val="Palatino Linotype"/>
        <family val="1"/>
      </rPr>
      <t xml:space="preserve"> 131 F.3d 163, 167 (D.C.Cir.1997).At the time of Eisentrager, the writ of habeas corpus extended to prisoners “in custody in violation of the Constitution or of a law or treaty of the United States,” 28 U.S.C. § 453 (1946). The current habeas statute, 28 U.S.C. § 2241(c)(3), is very much the same. The prisoners in Eisentrager alleged violations of the Constitution, federal laws, and a treaty. So here. Each of the detainees alleges violations of the Constitution, treaties, and laws of the United States. The Alien Tort Act is a “law of the United States” and, the detainees believe, so is some international law. As to the latter, the theories are that federal common law incorporates “customary international law” and that the Alien Tort Act not only provides jurisdiction but also creates a cause of action - theories the Second Circuit promulgated in Filartiga *1145 **200 v. Pena-Irala, 630 F.2d 876, 885-87 (2d Cir.1980). But as we have decided, the detainees are in all relevant respects in the same position as the prisoners in Eisentrager. They cannot seek release based on violations of the Constitution or treaties or federal law; the courts are not open to them. Whatever other relief the detainees seek, their claims necessarily rest on alleged violations of the same category of laws listed in the habeas corpus statute, and are therefore beyond the jurisdiction of the federal courts. Nothing in Eisentrager turned on the particular jurisdictional language of any statute; everything turned on the circumstances of those seeking relief, on the authority under which they were held, and on the consequences of opening the courts to them. With respect to the detainees, those circumstances, that authority, and those consequences differ in no material respect from Eisentrager. 
Al Odah v. United States, 321 F.3d 1134, 1144-45 (D.C. Cir. 2003) rev'd and remanded sub nom. Rasul v. Bush, 542 U.S. 466, 124 S. Ct. 2686, 159 L. Ed. 2d 548 (2004) SCOTUS: In addition to invoking the District Court's jurisdiction under § 2241, the Al Odah petitioners' complaint invoked the court's jurisdiction under 28 U.S.C. § 1331, the federal-question statute, as well as § 1350, the Alien Tort Statute. The Court of Appeals, again relying on Eisentrager, held that the District Court correctly dismissed the claims founded on § 1331 and § 1350 for lack of jurisdiction, even to the extent that these claims “deal only with conditions of confinement and do not sound in habeas,” because petitioners lack the “privilege of litigation” in U.S. courts. 321 F.3d, at 1144 (internal quotation marks omitted). Specifically, the court held that because petitioners' § 1331 and § 1350 claims “necessarily rest on alleged violations of the same category of laws listed in the habeas corpus statute,” they, like claims founded on the habeas statute itself, must be “beyond the jurisdiction of the federal courts.” Id., at 1144–1145.
8 As explained above, Eisentrager itself erects no bar to the exercise of federal-court jurisdiction over the petitioners' habeas corpus claims. It therefore certainly does not bar the exercise of federal-court jurisdiction over claims that merely implicate the “same category of laws listed in the habeas corpus statute.” But in any event, nothing in Eisentrager or in any of our other cases categorically excludes aliens detained in military custody outside the United States from the “ ‘privilege of litigation’ ” in U.S. courts. 321 F.3d, at 1139. The courts of the United States have traditionally been open to nonresident aliens. Cf. Disconto Gesellschaft v. Umbreit, 208 U.S. 570, 578, 28 S.Ct. 337, 52 L.Ed. 625 (1908) (“Alien citizens, by the policy and practice of the courts of this country, are ordinarily permitted to resort to the courts for the redress of wrongs and the *485 protection of their rights”). And **2699 indeed, 28 U.S.C. § 1350 explicitly confers the privilege of suing for an actionable “tort ... committed in violation of the law of nations or a treaty of the United States” on aliens alone. The fact that petitioners in these cases are being held in military custody is immaterial to the question of the District Court's jurisdiction over their nonhabeas statutory claims.
Rasul v. Bush, 542 U.S. 466, 484-85, 124 S. Ct. 2686, 2698-99, 159 L. Ed. 2d 548 (2004)</t>
    </r>
  </si>
  <si>
    <r>
      <t xml:space="preserve">The action of the HAMAS agent in detonating the bomb on the Number 18 Egged bus on February 25, 1996, falls within the proscriptions of the Torture Victim Protection Act of 1991, 28 U.S.C. § 1350 note, which applies, </t>
    </r>
    <r>
      <rPr>
        <i/>
        <sz val="8"/>
        <rFont val="Palatino Linotype"/>
      </rPr>
      <t>inter alia,</t>
    </r>
    <r>
      <rPr>
        <sz val="8"/>
        <rFont val="Palatino Linotype"/>
        <family val="1"/>
      </rPr>
      <t xml:space="preserve"> to “... any act ... by which severe pain or suffering is intentionally inflicted on [an] individual ...” 
Mousa v. Islamic Republic of Iran, 238 F. Supp. 2d 1, 11 (D.D.C. 2001)</t>
    </r>
  </si>
  <si>
    <r>
      <t>Mousa v. Islamic Republic of Iran</t>
    </r>
    <r>
      <rPr>
        <sz val="8"/>
        <rFont val="Palatino Linotype"/>
        <family val="1"/>
      </rPr>
      <t xml:space="preserve">, 238 F. Supp. 2d 1, 11 (D.D.C. 2001)
Compared with the above case, Ps are different. </t>
    </r>
  </si>
  <si>
    <r>
      <t xml:space="preserve">In light of </t>
    </r>
    <r>
      <rPr>
        <i/>
        <sz val="8"/>
        <rFont val="Palatino Linotype"/>
      </rPr>
      <t>Kadic</t>
    </r>
    <r>
      <rPr>
        <sz val="8"/>
        <rFont val="Palatino Linotype"/>
        <family val="1"/>
      </rPr>
      <t xml:space="preserve">, D is held accountable. </t>
    </r>
  </si>
  <si>
    <r>
      <t xml:space="preserve">Court held that (1) plaintiffs sufficiently alleged defendant "transacted business' in NY and (2) allegations demonstrated that plaintiffs' claims arose from bank's transactions in NY. Court remanded to district court to assess the issue of corporate liability under </t>
    </r>
    <r>
      <rPr>
        <i/>
        <sz val="8"/>
        <rFont val="Palatino Linotype"/>
      </rPr>
      <t>Kiobel</t>
    </r>
    <r>
      <rPr>
        <sz val="8"/>
        <rFont val="Palatino Linotype"/>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</si>
</sst>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64" formatCode="[$-409]mmmm\ d\,\ yyyy;@"/>
    <numFmt numFmtId="165" formatCode="m/d/yyyy;@"/>
    <numFmt numFmtId="166" formatCode="_(* #,##0_);_(* \(#,##0\);_(* &quot;   -&quot;?_);_(@_)"/>
    <numFmt numFmtId="167" formatCode="_(* &quot;$&quot;\ #,##0_);_(* &quot;$&quot;\ \(#,##0\);_(* &quot;$  -&quot;?_);_(@_)"/>
    <numFmt numFmtId="168" formatCode="_(* #,##0%;_(* \(#,##0\)%;_(* &quot;   -&quot;?_)"/>
    <numFmt numFmtId="169" formatCode="_(* &quot;$&quot;\ #,##0.0_);_(* &quot;$&quot;\ \(#,##0.0\);_(* &quot;$  -&quot;?_);_(@_)"/>
    <numFmt numFmtId="170" formatCode="_(* #,##0.0_);_(* \(#,##0.0\);_(* &quot;   -&quot;?_);_(@_)"/>
    <numFmt numFmtId="171" formatCode="#,##0.0%;\(#,##0.0\)%;&quot;-&quot;"/>
    <numFmt numFmtId="172" formatCode="#,##0.00%;\(#,##0.00\)%;&quot;-&quot;"/>
  </numFmts>
  <fonts count="47" x14ac:knownFonts="1">
    <font>
      <sz val="11"/>
      <color theme="1"/>
      <name val="Calibri"/>
      <family val="2"/>
      <scheme val="minor"/>
    </font>
    <font>
      <sz val="9"/>
      <name val="Calibri"/>
      <family val="3"/>
      <charset val="134"/>
      <scheme val="minor"/>
    </font>
    <font>
      <u/>
      <sz val="11"/>
      <color theme="10"/>
      <name val="Calibri"/>
      <family val="2"/>
      <scheme val="minor"/>
    </font>
    <font>
      <u/>
      <sz val="11"/>
      <color theme="11"/>
      <name val="Calibri"/>
      <family val="2"/>
      <scheme val="minor"/>
    </font>
    <font>
      <b/>
      <sz val="11"/>
      <color theme="1"/>
      <name val="Arial"/>
      <family val="2"/>
    </font>
    <font>
      <sz val="11"/>
      <color theme="1"/>
      <name val="Arial"/>
      <family val="2"/>
    </font>
    <font>
      <sz val="12"/>
      <color theme="1"/>
      <name val="Palatino Linotype"/>
      <family val="1"/>
    </font>
    <font>
      <b/>
      <sz val="8"/>
      <color theme="1"/>
      <name val="Palatino Linotype"/>
      <family val="1"/>
    </font>
    <font>
      <sz val="8"/>
      <color theme="1"/>
      <name val="Palatino Linotype"/>
      <family val="1"/>
    </font>
    <font>
      <sz val="8"/>
      <color theme="1"/>
      <name val="Calibri"/>
      <family val="2"/>
      <scheme val="minor"/>
    </font>
    <font>
      <sz val="8"/>
      <name val="Palatino Linotype"/>
      <family val="1"/>
    </font>
    <font>
      <sz val="9"/>
      <color indexed="81"/>
      <name val="Tahoma"/>
      <family val="2"/>
    </font>
    <font>
      <b/>
      <sz val="9"/>
      <color indexed="81"/>
      <name val="Tahoma"/>
      <family val="2"/>
    </font>
    <font>
      <i/>
      <sz val="11"/>
      <color theme="1"/>
      <name val="Times New Roman"/>
      <family val="1"/>
    </font>
    <font>
      <sz val="11"/>
      <color theme="1"/>
      <name val="Times New Roman"/>
      <family val="1"/>
    </font>
    <font>
      <b/>
      <sz val="10"/>
      <color rgb="FFFFFFFF"/>
      <name val="Times New Roman"/>
      <family val="1"/>
    </font>
    <font>
      <b/>
      <sz val="10"/>
      <color theme="1"/>
      <name val="Times New Roman"/>
      <family val="1"/>
    </font>
    <font>
      <sz val="11"/>
      <color indexed="12"/>
      <name val="Times New Roman"/>
      <family val="1"/>
    </font>
    <font>
      <sz val="11"/>
      <color indexed="17"/>
      <name val="Times New Roman"/>
      <family val="1"/>
    </font>
    <font>
      <sz val="11"/>
      <name val="Times New Roman"/>
      <family val="1"/>
    </font>
    <font>
      <i/>
      <sz val="11"/>
      <color indexed="12"/>
      <name val="Times New Roman"/>
      <family val="1"/>
    </font>
    <font>
      <i/>
      <sz val="8"/>
      <color indexed="12"/>
      <name val="Times New Roman"/>
      <family val="1"/>
    </font>
    <font>
      <sz val="11"/>
      <color indexed="8"/>
      <name val="Times New Roman"/>
      <family val="1"/>
    </font>
    <font>
      <i/>
      <sz val="11"/>
      <color indexed="8"/>
      <name val="Times New Roman"/>
      <family val="1"/>
    </font>
    <font>
      <b/>
      <sz val="8"/>
      <color indexed="12"/>
      <name val="Palatino Linotype"/>
      <family val="1"/>
    </font>
    <font>
      <sz val="8"/>
      <color indexed="12"/>
      <name val="Palatino Linotype"/>
      <family val="1"/>
    </font>
    <font>
      <sz val="11"/>
      <color indexed="12"/>
      <name val="Calibri"/>
      <family val="2"/>
      <scheme val="minor"/>
    </font>
    <font>
      <b/>
      <sz val="10"/>
      <name val="Times New Roman"/>
      <family val="1"/>
    </font>
    <font>
      <i/>
      <sz val="11"/>
      <name val="Times New Roman"/>
      <family val="1"/>
    </font>
    <font>
      <b/>
      <vertAlign val="superscript"/>
      <sz val="10"/>
      <name val="Times New Roman"/>
      <family val="1"/>
    </font>
    <font>
      <vertAlign val="superscript"/>
      <sz val="11"/>
      <name val="Times New Roman"/>
      <family val="1"/>
    </font>
    <font>
      <b/>
      <sz val="11"/>
      <color theme="1"/>
      <name val="Times New Roman"/>
      <family val="1"/>
    </font>
    <font>
      <b/>
      <sz val="11"/>
      <color indexed="8"/>
      <name val="Times New Roman"/>
      <family val="1"/>
    </font>
    <font>
      <sz val="11"/>
      <color rgb="FF0000FF"/>
      <name val="Times New Roman"/>
      <family val="1"/>
    </font>
    <font>
      <b/>
      <sz val="11"/>
      <color rgb="FF3366FF"/>
      <name val="Calibri"/>
      <scheme val="minor"/>
    </font>
    <font>
      <sz val="11"/>
      <color rgb="FF3366FF"/>
      <name val="Calibri"/>
      <scheme val="minor"/>
    </font>
    <font>
      <sz val="11"/>
      <color rgb="FF000000"/>
      <name val="Calibri"/>
      <family val="2"/>
      <scheme val="minor"/>
    </font>
    <font>
      <sz val="12"/>
      <name val="Palatino Linotype"/>
    </font>
    <font>
      <i/>
      <sz val="8"/>
      <name val="Palatino Linotype"/>
    </font>
    <font>
      <u/>
      <sz val="8"/>
      <name val="Palatino Linotype"/>
    </font>
    <font>
      <sz val="11"/>
      <name val="Calibri"/>
      <family val="2"/>
      <scheme val="minor"/>
    </font>
    <font>
      <b/>
      <sz val="8"/>
      <color rgb="FF3366FF"/>
      <name val="Palatino Linotype"/>
    </font>
    <font>
      <sz val="11"/>
      <name val="Arial"/>
      <family val="2"/>
    </font>
    <font>
      <sz val="10"/>
      <name val="Times New Roman"/>
    </font>
    <font>
      <sz val="8"/>
      <name val="Palatino"/>
    </font>
    <font>
      <sz val="8"/>
      <name val="Georgia"/>
    </font>
    <font>
      <sz val="8"/>
      <name val="Arial"/>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bgColor rgb="FF000000"/>
      </patternFill>
    </fill>
    <fill>
      <patternFill patternType="solid">
        <fgColor rgb="FF8E002F"/>
        <bgColor indexed="64"/>
      </patternFill>
    </fill>
  </fills>
  <borders count="27">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bottom style="medium">
        <color theme="0" tint="-0.499984740745262"/>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bottom/>
      <diagonal/>
    </border>
    <border>
      <left style="thin">
        <color indexed="8"/>
      </left>
      <right/>
      <top/>
      <bottom/>
      <diagonal/>
    </border>
    <border>
      <left style="thin">
        <color auto="1"/>
      </left>
      <right style="thin">
        <color auto="1"/>
      </right>
      <top/>
      <bottom/>
      <diagonal/>
    </border>
    <border>
      <left style="thin">
        <color auto="1"/>
      </left>
      <right/>
      <top style="thin">
        <color indexed="8"/>
      </top>
      <bottom style="thin">
        <color indexed="8"/>
      </bottom>
      <diagonal/>
    </border>
    <border>
      <left style="thin">
        <color indexed="8"/>
      </left>
      <right/>
      <top/>
      <bottom style="thin">
        <color indexed="8"/>
      </bottom>
      <diagonal/>
    </border>
    <border>
      <left/>
      <right/>
      <top style="thin">
        <color indexed="8"/>
      </top>
      <bottom/>
      <diagonal/>
    </border>
    <border>
      <left style="thin">
        <color auto="1"/>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23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94">
    <xf numFmtId="0" fontId="0" fillId="0" borderId="0" xfId="0"/>
    <xf numFmtId="0" fontId="9" fillId="0" borderId="0" xfId="0" applyFont="1"/>
    <xf numFmtId="0" fontId="9" fillId="3" borderId="0" xfId="0" applyFont="1" applyFill="1"/>
    <xf numFmtId="0" fontId="9" fillId="0" borderId="0" xfId="0" applyFont="1" applyFill="1"/>
    <xf numFmtId="0" fontId="9" fillId="0" borderId="0" xfId="0" applyFont="1" applyAlignment="1">
      <alignment wrapText="1"/>
    </xf>
    <xf numFmtId="0" fontId="10" fillId="3" borderId="0" xfId="0" applyFont="1" applyFill="1" applyAlignment="1">
      <alignment vertical="top"/>
    </xf>
    <xf numFmtId="0" fontId="6" fillId="3" borderId="0" xfId="0" applyFont="1" applyFill="1"/>
    <xf numFmtId="0" fontId="10" fillId="3" borderId="0" xfId="0" applyFont="1" applyFill="1" applyBorder="1" applyAlignment="1">
      <alignment vertical="top" wrapText="1"/>
    </xf>
    <xf numFmtId="164" fontId="5" fillId="3" borderId="0" xfId="0" applyNumberFormat="1" applyFont="1" applyFill="1" applyAlignment="1">
      <alignment horizontal="left" wrapText="1"/>
    </xf>
    <xf numFmtId="165" fontId="6" fillId="3" borderId="0" xfId="0" applyNumberFormat="1" applyFont="1" applyFill="1"/>
    <xf numFmtId="0" fontId="10" fillId="3" borderId="0" xfId="1289" applyFont="1" applyFill="1" applyAlignment="1">
      <alignment vertical="top" wrapText="1"/>
    </xf>
    <xf numFmtId="0" fontId="7" fillId="3" borderId="0" xfId="0" applyFont="1" applyFill="1" applyAlignment="1">
      <alignment vertical="top" wrapText="1"/>
    </xf>
    <xf numFmtId="0" fontId="4" fillId="3" borderId="0" xfId="0" applyFont="1" applyFill="1" applyAlignment="1">
      <alignment vertical="top" wrapText="1"/>
    </xf>
    <xf numFmtId="0" fontId="5" fillId="3" borderId="0" xfId="0" applyFont="1" applyFill="1" applyAlignment="1">
      <alignment wrapText="1"/>
    </xf>
    <xf numFmtId="0" fontId="0" fillId="3" borderId="0" xfId="0" applyFill="1"/>
    <xf numFmtId="0" fontId="8" fillId="3" borderId="0" xfId="0" applyFont="1" applyFill="1" applyAlignment="1">
      <alignment wrapText="1"/>
    </xf>
    <xf numFmtId="49" fontId="8" fillId="3" borderId="0" xfId="0" applyNumberFormat="1" applyFont="1" applyFill="1" applyAlignment="1">
      <alignment vertical="top" wrapText="1"/>
    </xf>
    <xf numFmtId="0" fontId="9" fillId="3" borderId="0" xfId="0" applyFont="1" applyFill="1"/>
    <xf numFmtId="49" fontId="10" fillId="3" borderId="0" xfId="0" applyNumberFormat="1" applyFont="1" applyFill="1" applyAlignment="1">
      <alignment vertical="top" wrapText="1"/>
    </xf>
    <xf numFmtId="0" fontId="8" fillId="3" borderId="0" xfId="0" applyFont="1" applyFill="1" applyAlignment="1">
      <alignment vertical="top" wrapText="1"/>
    </xf>
    <xf numFmtId="0" fontId="8" fillId="3" borderId="0" xfId="0" applyFont="1" applyFill="1" applyAlignment="1">
      <alignment horizontal="left" vertical="top" wrapText="1"/>
    </xf>
    <xf numFmtId="0" fontId="0" fillId="0" borderId="0" xfId="0" applyBorder="1"/>
    <xf numFmtId="0" fontId="13" fillId="0" borderId="0" xfId="0" applyFont="1" applyAlignment="1">
      <alignment vertical="center"/>
    </xf>
    <xf numFmtId="0" fontId="14" fillId="0" borderId="0" xfId="0" applyFont="1" applyAlignment="1">
      <alignment vertical="center"/>
    </xf>
    <xf numFmtId="0" fontId="15" fillId="5" borderId="22" xfId="0" applyFont="1" applyFill="1" applyBorder="1" applyAlignment="1">
      <alignment horizontal="centerContinuous" vertical="center"/>
    </xf>
    <xf numFmtId="0" fontId="15" fillId="5" borderId="21" xfId="0" applyFont="1" applyFill="1" applyBorder="1" applyAlignment="1">
      <alignment horizontal="centerContinuous" vertical="center"/>
    </xf>
    <xf numFmtId="0" fontId="15" fillId="5" borderId="23" xfId="0" applyFont="1" applyFill="1" applyBorder="1" applyAlignment="1">
      <alignment horizontal="centerContinuous" vertical="center"/>
    </xf>
    <xf numFmtId="0" fontId="14" fillId="0" borderId="1" xfId="0" applyFont="1" applyBorder="1" applyAlignment="1">
      <alignment vertical="center"/>
    </xf>
    <xf numFmtId="0" fontId="14" fillId="0" borderId="0" xfId="0" applyFont="1" applyBorder="1" applyAlignment="1">
      <alignment vertical="center"/>
    </xf>
    <xf numFmtId="0" fontId="14" fillId="0" borderId="9" xfId="0" applyFont="1" applyBorder="1" applyAlignment="1">
      <alignment vertical="center"/>
    </xf>
    <xf numFmtId="0" fontId="18" fillId="0" borderId="0" xfId="0" applyFont="1" applyAlignment="1">
      <alignment vertical="center"/>
    </xf>
    <xf numFmtId="0" fontId="16" fillId="0" borderId="0" xfId="0" applyFont="1" applyBorder="1" applyAlignment="1">
      <alignment vertical="center" textRotation="90"/>
    </xf>
    <xf numFmtId="0" fontId="14" fillId="0" borderId="0" xfId="0" applyFont="1"/>
    <xf numFmtId="0" fontId="15" fillId="5" borderId="4" xfId="0" applyFont="1" applyFill="1" applyBorder="1" applyAlignment="1">
      <alignment horizontal="centerContinuous"/>
    </xf>
    <xf numFmtId="0" fontId="15" fillId="5" borderId="5" xfId="0" applyFont="1" applyFill="1" applyBorder="1" applyAlignment="1">
      <alignment horizontal="centerContinuous"/>
    </xf>
    <xf numFmtId="0" fontId="15" fillId="5" borderId="13" xfId="0" applyFont="1" applyFill="1" applyBorder="1" applyAlignment="1">
      <alignment horizontal="centerContinuous"/>
    </xf>
    <xf numFmtId="0" fontId="15" fillId="5" borderId="14" xfId="0" applyFont="1" applyFill="1" applyBorder="1" applyAlignment="1">
      <alignment horizontal="centerContinuous"/>
    </xf>
    <xf numFmtId="0" fontId="14" fillId="0" borderId="2" xfId="0" applyFont="1" applyBorder="1"/>
    <xf numFmtId="0" fontId="14" fillId="0" borderId="3" xfId="0" applyFont="1" applyBorder="1"/>
    <xf numFmtId="0" fontId="14" fillId="0" borderId="0" xfId="0" applyFont="1" applyBorder="1"/>
    <xf numFmtId="0" fontId="14" fillId="0" borderId="9" xfId="0" applyFont="1" applyBorder="1"/>
    <xf numFmtId="0" fontId="14" fillId="0" borderId="1" xfId="0" applyFont="1" applyBorder="1"/>
    <xf numFmtId="0" fontId="16" fillId="0" borderId="9" xfId="0" applyFont="1" applyBorder="1"/>
    <xf numFmtId="166" fontId="14" fillId="0" borderId="9" xfId="0" applyNumberFormat="1" applyFont="1" applyBorder="1"/>
    <xf numFmtId="0" fontId="14" fillId="0" borderId="10" xfId="0" applyFont="1" applyBorder="1"/>
    <xf numFmtId="0" fontId="14" fillId="0" borderId="6" xfId="0" applyFont="1" applyBorder="1"/>
    <xf numFmtId="0" fontId="14" fillId="0" borderId="11" xfId="0" applyFont="1" applyBorder="1"/>
    <xf numFmtId="0" fontId="14" fillId="0" borderId="17" xfId="0" applyFont="1" applyBorder="1"/>
    <xf numFmtId="0" fontId="16" fillId="0" borderId="16" xfId="0" applyFont="1" applyBorder="1"/>
    <xf numFmtId="0" fontId="14" fillId="0" borderId="16" xfId="0" applyFont="1" applyBorder="1"/>
    <xf numFmtId="0" fontId="15" fillId="5" borderId="19" xfId="0" applyFont="1" applyFill="1" applyBorder="1" applyAlignment="1">
      <alignment horizontal="centerContinuous"/>
    </xf>
    <xf numFmtId="0" fontId="16" fillId="0" borderId="0" xfId="0" applyFont="1" applyBorder="1"/>
    <xf numFmtId="167" fontId="17" fillId="0" borderId="0" xfId="0" applyNumberFormat="1" applyFont="1" applyBorder="1"/>
    <xf numFmtId="169" fontId="17" fillId="0" borderId="0" xfId="0" applyNumberFormat="1" applyFont="1" applyBorder="1"/>
    <xf numFmtId="166" fontId="17" fillId="0" borderId="0" xfId="0" applyNumberFormat="1" applyFont="1" applyBorder="1"/>
    <xf numFmtId="0" fontId="14" fillId="0" borderId="20" xfId="0" applyFont="1" applyBorder="1"/>
    <xf numFmtId="0" fontId="14" fillId="0" borderId="12" xfId="0" applyFont="1" applyBorder="1"/>
    <xf numFmtId="0" fontId="14" fillId="0" borderId="15" xfId="0" applyFont="1" applyBorder="1"/>
    <xf numFmtId="0" fontId="15" fillId="5" borderId="22" xfId="0" applyFont="1" applyFill="1" applyBorder="1" applyAlignment="1">
      <alignment horizontal="centerContinuous"/>
    </xf>
    <xf numFmtId="0" fontId="15" fillId="5" borderId="21" xfId="0" applyFont="1" applyFill="1" applyBorder="1" applyAlignment="1">
      <alignment horizontal="centerContinuous"/>
    </xf>
    <xf numFmtId="0" fontId="15" fillId="5" borderId="23" xfId="0" applyFont="1" applyFill="1" applyBorder="1" applyAlignment="1">
      <alignment horizontal="centerContinuous"/>
    </xf>
    <xf numFmtId="0" fontId="14" fillId="0" borderId="24" xfId="0" applyFont="1" applyBorder="1"/>
    <xf numFmtId="0" fontId="14" fillId="0" borderId="21" xfId="0" applyFont="1" applyBorder="1"/>
    <xf numFmtId="0" fontId="14" fillId="0" borderId="23" xfId="0" applyFont="1" applyBorder="1"/>
    <xf numFmtId="170" fontId="17" fillId="0" borderId="0" xfId="0" applyNumberFormat="1" applyFont="1" applyBorder="1"/>
    <xf numFmtId="170" fontId="17" fillId="0" borderId="12" xfId="0" applyNumberFormat="1" applyFont="1" applyBorder="1"/>
    <xf numFmtId="0" fontId="19" fillId="0" borderId="0" xfId="0" applyFont="1" applyAlignment="1">
      <alignment vertical="center"/>
    </xf>
    <xf numFmtId="166" fontId="14" fillId="0" borderId="0" xfId="0" applyNumberFormat="1" applyFont="1"/>
    <xf numFmtId="0" fontId="5" fillId="0" borderId="0" xfId="0" applyFont="1" applyFill="1" applyAlignment="1">
      <alignment wrapText="1"/>
    </xf>
    <xf numFmtId="0" fontId="14" fillId="0" borderId="0" xfId="0" applyFont="1" applyFill="1" applyAlignment="1">
      <alignment vertical="center"/>
    </xf>
    <xf numFmtId="0" fontId="17" fillId="0" borderId="0"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8" xfId="0" applyFont="1" applyBorder="1" applyAlignment="1">
      <alignment vertical="center"/>
    </xf>
    <xf numFmtId="1" fontId="19" fillId="0" borderId="0" xfId="0" applyNumberFormat="1" applyFont="1" applyBorder="1" applyAlignment="1">
      <alignment horizontal="center" vertical="center"/>
    </xf>
    <xf numFmtId="9" fontId="14" fillId="0" borderId="0" xfId="0" applyNumberFormat="1" applyFont="1" applyBorder="1" applyAlignment="1">
      <alignment horizontal="center" vertical="center"/>
    </xf>
    <xf numFmtId="1" fontId="14" fillId="0" borderId="0" xfId="0" applyNumberFormat="1" applyFont="1" applyBorder="1" applyAlignment="1">
      <alignment horizontal="center" vertical="center"/>
    </xf>
    <xf numFmtId="0" fontId="17" fillId="0" borderId="0" xfId="0" applyFont="1" applyFill="1" applyBorder="1" applyAlignment="1">
      <alignment vertical="center"/>
    </xf>
    <xf numFmtId="0" fontId="14" fillId="0" borderId="0" xfId="0" applyFont="1" applyFill="1" applyBorder="1" applyAlignment="1">
      <alignment vertical="center"/>
    </xf>
    <xf numFmtId="0" fontId="14" fillId="0" borderId="10" xfId="0" applyFont="1" applyBorder="1" applyAlignment="1">
      <alignment vertical="center"/>
    </xf>
    <xf numFmtId="0" fontId="14" fillId="0" borderId="6" xfId="0" applyFont="1" applyBorder="1" applyAlignment="1">
      <alignment vertical="center"/>
    </xf>
    <xf numFmtId="0" fontId="14" fillId="0" borderId="11" xfId="0" applyFont="1" applyBorder="1" applyAlignment="1">
      <alignment vertical="center"/>
    </xf>
    <xf numFmtId="0" fontId="20" fillId="0" borderId="0" xfId="0" applyNumberFormat="1" applyFont="1" applyBorder="1" applyAlignment="1">
      <alignment vertical="center"/>
    </xf>
    <xf numFmtId="0" fontId="20" fillId="0" borderId="0" xfId="0" applyFont="1" applyBorder="1" applyAlignment="1">
      <alignment vertical="center"/>
    </xf>
    <xf numFmtId="0" fontId="17" fillId="0" borderId="6" xfId="0" applyFont="1" applyBorder="1" applyAlignment="1">
      <alignment vertical="center"/>
    </xf>
    <xf numFmtId="0" fontId="21" fillId="0" borderId="0" xfId="0" applyFont="1" applyBorder="1" applyAlignment="1">
      <alignment vertical="center"/>
    </xf>
    <xf numFmtId="0" fontId="21" fillId="0" borderId="0" xfId="0" quotePrefix="1" applyFont="1" applyBorder="1" applyAlignment="1">
      <alignment vertical="center"/>
    </xf>
    <xf numFmtId="1" fontId="22" fillId="0" borderId="0" xfId="0" applyNumberFormat="1" applyFont="1" applyBorder="1" applyAlignment="1">
      <alignment horizontal="center" vertical="center"/>
    </xf>
    <xf numFmtId="9" fontId="23" fillId="0" borderId="0" xfId="0" applyNumberFormat="1" applyFont="1" applyBorder="1" applyAlignment="1">
      <alignment horizontal="center" vertical="center"/>
    </xf>
    <xf numFmtId="1" fontId="22" fillId="0" borderId="0" xfId="0" applyNumberFormat="1" applyFont="1" applyFill="1" applyBorder="1" applyAlignment="1">
      <alignment horizontal="center" vertical="center"/>
    </xf>
    <xf numFmtId="166" fontId="22" fillId="0" borderId="0" xfId="0" applyNumberFormat="1" applyFont="1" applyBorder="1"/>
    <xf numFmtId="168" fontId="23" fillId="0" borderId="0" xfId="0" applyNumberFormat="1" applyFont="1" applyBorder="1"/>
    <xf numFmtId="0" fontId="23" fillId="0" borderId="0" xfId="0" applyFont="1" applyBorder="1"/>
    <xf numFmtId="167" fontId="22" fillId="0" borderId="0" xfId="0" applyNumberFormat="1" applyFont="1" applyBorder="1"/>
    <xf numFmtId="168" fontId="23" fillId="0" borderId="0" xfId="0" applyNumberFormat="1" applyFont="1" applyBorder="1" applyAlignment="1">
      <alignment horizontal="center" vertical="center"/>
    </xf>
    <xf numFmtId="0" fontId="24" fillId="2" borderId="0" xfId="0" applyFont="1" applyFill="1" applyAlignment="1">
      <alignment vertical="top" wrapText="1"/>
    </xf>
    <xf numFmtId="0" fontId="25" fillId="3" borderId="0" xfId="0" applyFont="1" applyFill="1" applyAlignment="1">
      <alignment vertical="top" wrapText="1"/>
    </xf>
    <xf numFmtId="49" fontId="24" fillId="2" borderId="0" xfId="0" applyNumberFormat="1" applyFont="1" applyFill="1" applyBorder="1" applyAlignment="1">
      <alignment vertical="top" wrapText="1"/>
    </xf>
    <xf numFmtId="0" fontId="24" fillId="2" borderId="0" xfId="0" applyFont="1" applyFill="1" applyBorder="1" applyAlignment="1">
      <alignment vertical="top" wrapText="1"/>
    </xf>
    <xf numFmtId="164" fontId="24" fillId="2" borderId="0" xfId="0" applyNumberFormat="1" applyFont="1" applyFill="1" applyBorder="1" applyAlignment="1">
      <alignment horizontal="left" vertical="top" wrapText="1"/>
    </xf>
    <xf numFmtId="49" fontId="25" fillId="3" borderId="0" xfId="0" applyNumberFormat="1" applyFont="1" applyFill="1" applyAlignment="1">
      <alignment vertical="top" wrapText="1"/>
    </xf>
    <xf numFmtId="49" fontId="24" fillId="2" borderId="0" xfId="0" applyNumberFormat="1" applyFont="1" applyFill="1" applyAlignment="1">
      <alignment vertical="top" wrapText="1"/>
    </xf>
    <xf numFmtId="0" fontId="24" fillId="2" borderId="0" xfId="0" applyFont="1" applyFill="1" applyAlignment="1">
      <alignment horizontal="left" vertical="top" wrapText="1"/>
    </xf>
    <xf numFmtId="49" fontId="24" fillId="2" borderId="0" xfId="0" applyNumberFormat="1" applyFont="1" applyFill="1" applyAlignment="1">
      <alignment horizontal="left" vertical="top" wrapText="1"/>
    </xf>
    <xf numFmtId="165" fontId="24" fillId="2" borderId="0" xfId="0" applyNumberFormat="1" applyFont="1" applyFill="1" applyAlignment="1">
      <alignment horizontal="left" vertical="top" wrapText="1"/>
    </xf>
    <xf numFmtId="166" fontId="19" fillId="0" borderId="0" xfId="0" applyNumberFormat="1" applyFont="1" applyFill="1" applyBorder="1"/>
    <xf numFmtId="166" fontId="17" fillId="0" borderId="0" xfId="0" applyNumberFormat="1" applyFont="1" applyFill="1" applyBorder="1"/>
    <xf numFmtId="0" fontId="27" fillId="0" borderId="7" xfId="0" applyFont="1" applyBorder="1" applyAlignment="1">
      <alignment horizontal="center"/>
    </xf>
    <xf numFmtId="0" fontId="28" fillId="0" borderId="0" xfId="0" applyFont="1"/>
    <xf numFmtId="0" fontId="28" fillId="0" borderId="0" xfId="0" applyFont="1" applyAlignment="1">
      <alignment vertical="center"/>
    </xf>
    <xf numFmtId="0" fontId="27" fillId="0" borderId="7" xfId="0" applyFont="1" applyBorder="1" applyAlignment="1">
      <alignment horizontal="left"/>
    </xf>
    <xf numFmtId="0" fontId="27" fillId="0" borderId="7" xfId="0" applyFont="1" applyBorder="1" applyAlignment="1">
      <alignment horizontal="center" vertical="center" wrapText="1"/>
    </xf>
    <xf numFmtId="0" fontId="27" fillId="0" borderId="0" xfId="0" applyFont="1" applyBorder="1" applyAlignment="1">
      <alignment horizontal="center" vertical="center"/>
    </xf>
    <xf numFmtId="0" fontId="19" fillId="0" borderId="0" xfId="0" applyFont="1" applyBorder="1" applyAlignment="1">
      <alignment vertical="center"/>
    </xf>
    <xf numFmtId="9" fontId="28" fillId="0" borderId="0" xfId="0" applyNumberFormat="1" applyFont="1" applyBorder="1" applyAlignment="1">
      <alignment horizontal="center" vertical="center"/>
    </xf>
    <xf numFmtId="0" fontId="19" fillId="0" borderId="0" xfId="0" applyFont="1" applyBorder="1"/>
    <xf numFmtId="166" fontId="19" fillId="0" borderId="0" xfId="0" applyNumberFormat="1" applyFont="1" applyBorder="1"/>
    <xf numFmtId="0" fontId="28" fillId="0" borderId="0" xfId="0" applyFont="1" applyBorder="1"/>
    <xf numFmtId="0" fontId="27" fillId="0" borderId="7" xfId="0" applyFont="1" applyBorder="1"/>
    <xf numFmtId="171" fontId="13" fillId="0" borderId="0" xfId="0" applyNumberFormat="1" applyFont="1"/>
    <xf numFmtId="166" fontId="19" fillId="0" borderId="0" xfId="0" applyNumberFormat="1" applyFont="1"/>
    <xf numFmtId="0" fontId="27" fillId="0" borderId="0" xfId="0" applyFont="1" applyBorder="1" applyAlignment="1">
      <alignment horizontal="center"/>
    </xf>
    <xf numFmtId="0" fontId="27" fillId="0" borderId="12" xfId="0" applyFont="1" applyBorder="1" applyAlignment="1">
      <alignment horizontal="center"/>
    </xf>
    <xf numFmtId="172" fontId="13" fillId="0" borderId="0" xfId="0" applyNumberFormat="1" applyFont="1"/>
    <xf numFmtId="0" fontId="31" fillId="0" borderId="0" xfId="0" applyFont="1" applyBorder="1"/>
    <xf numFmtId="167" fontId="32" fillId="0" borderId="0" xfId="0" applyNumberFormat="1" applyFont="1" applyBorder="1"/>
    <xf numFmtId="166" fontId="0" fillId="0" borderId="0" xfId="0" applyNumberFormat="1"/>
    <xf numFmtId="166" fontId="26" fillId="0" borderId="0" xfId="0" applyNumberFormat="1" applyFont="1" applyBorder="1"/>
    <xf numFmtId="0" fontId="0" fillId="0" borderId="16" xfId="0" applyBorder="1"/>
    <xf numFmtId="0" fontId="0" fillId="0" borderId="17" xfId="0" applyBorder="1"/>
    <xf numFmtId="170" fontId="33" fillId="0" borderId="0" xfId="0" applyNumberFormat="1" applyFont="1"/>
    <xf numFmtId="0" fontId="24" fillId="2" borderId="0" xfId="0" applyFont="1" applyFill="1" applyAlignment="1">
      <alignment horizontal="right" vertical="top" wrapText="1"/>
    </xf>
    <xf numFmtId="165" fontId="8" fillId="3" borderId="0" xfId="0" applyNumberFormat="1" applyFont="1" applyFill="1" applyAlignment="1">
      <alignment horizontal="right" wrapText="1"/>
    </xf>
    <xf numFmtId="49" fontId="25" fillId="3" borderId="0" xfId="0" applyNumberFormat="1" applyFont="1" applyFill="1" applyAlignment="1">
      <alignment horizontal="right" vertical="top" wrapText="1"/>
    </xf>
    <xf numFmtId="165" fontId="24" fillId="2" borderId="0" xfId="0" applyNumberFormat="1" applyFont="1" applyFill="1" applyBorder="1" applyAlignment="1">
      <alignment horizontal="right" vertical="top" wrapText="1"/>
    </xf>
    <xf numFmtId="49" fontId="8" fillId="3" borderId="0" xfId="0" applyNumberFormat="1" applyFont="1" applyFill="1" applyAlignment="1">
      <alignment horizontal="right" vertical="top" wrapText="1"/>
    </xf>
    <xf numFmtId="165" fontId="5" fillId="3" borderId="0" xfId="0" applyNumberFormat="1" applyFont="1" applyFill="1" applyAlignment="1">
      <alignment horizontal="right" wrapText="1"/>
    </xf>
    <xf numFmtId="165" fontId="10" fillId="3" borderId="0" xfId="0" applyNumberFormat="1" applyFont="1" applyFill="1" applyAlignment="1">
      <alignment horizontal="right" vertical="top" wrapText="1"/>
    </xf>
    <xf numFmtId="165" fontId="9" fillId="3" borderId="0" xfId="0" applyNumberFormat="1" applyFont="1" applyFill="1" applyAlignment="1">
      <alignment horizontal="right"/>
    </xf>
    <xf numFmtId="49" fontId="24" fillId="2" borderId="0" xfId="0" applyNumberFormat="1" applyFont="1" applyFill="1" applyAlignment="1">
      <alignment horizontal="right" vertical="top" wrapText="1"/>
    </xf>
    <xf numFmtId="0" fontId="0" fillId="3" borderId="0" xfId="0" applyFill="1" applyAlignment="1">
      <alignment horizontal="right" vertical="top"/>
    </xf>
    <xf numFmtId="0" fontId="27" fillId="0" borderId="25" xfId="0" applyFont="1" applyBorder="1" applyAlignment="1">
      <alignment horizontal="center" vertical="center" textRotation="90"/>
    </xf>
    <xf numFmtId="0" fontId="27" fillId="0" borderId="18" xfId="0" applyFont="1" applyBorder="1" applyAlignment="1">
      <alignment horizontal="center" vertical="center" textRotation="90"/>
    </xf>
    <xf numFmtId="0" fontId="27" fillId="0" borderId="26" xfId="0" applyFont="1" applyBorder="1" applyAlignment="1">
      <alignment horizontal="center" vertical="center" textRotation="90"/>
    </xf>
    <xf numFmtId="0" fontId="0" fillId="0" borderId="0" xfId="0" applyAlignment="1">
      <alignment wrapText="1"/>
    </xf>
    <xf numFmtId="0" fontId="34" fillId="2" borderId="0" xfId="0" applyFont="1" applyFill="1" applyAlignment="1">
      <alignment wrapText="1"/>
    </xf>
    <xf numFmtId="0" fontId="34" fillId="2" borderId="0" xfId="0" applyFont="1" applyFill="1"/>
    <xf numFmtId="0" fontId="35" fillId="2" borderId="0" xfId="0" applyFont="1" applyFill="1" applyAlignment="1">
      <alignment wrapText="1"/>
    </xf>
    <xf numFmtId="0" fontId="36" fillId="0" borderId="0" xfId="0" applyFont="1" applyAlignment="1">
      <alignment wrapText="1"/>
    </xf>
    <xf numFmtId="49" fontId="10" fillId="3" borderId="0" xfId="0" applyNumberFormat="1" applyFont="1" applyFill="1" applyAlignment="1">
      <alignment horizontal="left" vertical="top" wrapText="1"/>
    </xf>
    <xf numFmtId="165" fontId="10" fillId="3" borderId="0" xfId="0" applyNumberFormat="1" applyFont="1" applyFill="1" applyAlignment="1">
      <alignment horizontal="left" vertical="top" wrapText="1"/>
    </xf>
    <xf numFmtId="0" fontId="10" fillId="3" borderId="0" xfId="0" applyFont="1" applyFill="1" applyAlignment="1">
      <alignment horizontal="left" vertical="top" wrapText="1"/>
    </xf>
    <xf numFmtId="0" fontId="37" fillId="3" borderId="0" xfId="0" applyFont="1" applyFill="1"/>
    <xf numFmtId="0" fontId="39" fillId="3" borderId="0" xfId="0" applyFont="1" applyFill="1" applyAlignment="1">
      <alignment horizontal="left" vertical="top" wrapText="1"/>
    </xf>
    <xf numFmtId="6" fontId="10" fillId="3" borderId="0" xfId="0" applyNumberFormat="1" applyFont="1" applyFill="1" applyAlignment="1">
      <alignment horizontal="left" vertical="top"/>
    </xf>
    <xf numFmtId="49" fontId="10" fillId="4" borderId="0" xfId="0" applyNumberFormat="1" applyFont="1" applyFill="1" applyAlignment="1">
      <alignment horizontal="left" vertical="top" wrapText="1"/>
    </xf>
    <xf numFmtId="49" fontId="10" fillId="3" borderId="0" xfId="0" applyNumberFormat="1" applyFont="1" applyFill="1" applyAlignment="1">
      <alignment horizontal="right" vertical="top" wrapText="1"/>
    </xf>
    <xf numFmtId="0" fontId="10" fillId="3" borderId="0" xfId="0" applyFont="1" applyFill="1" applyAlignment="1">
      <alignment vertical="top" wrapText="1"/>
    </xf>
    <xf numFmtId="14" fontId="10" fillId="3" borderId="0" xfId="0" applyNumberFormat="1" applyFont="1" applyFill="1" applyAlignment="1">
      <alignment horizontal="right" vertical="top" wrapText="1"/>
    </xf>
    <xf numFmtId="0" fontId="40" fillId="3" borderId="0" xfId="0" applyFont="1" applyFill="1"/>
    <xf numFmtId="0" fontId="40" fillId="3" borderId="0" xfId="0" applyFont="1" applyFill="1" applyAlignment="1">
      <alignment horizontal="right" vertical="top"/>
    </xf>
    <xf numFmtId="49" fontId="39" fillId="3" borderId="0" xfId="1289" applyNumberFormat="1" applyFont="1" applyFill="1" applyAlignment="1">
      <alignment vertical="top" wrapText="1"/>
    </xf>
    <xf numFmtId="0" fontId="39" fillId="3" borderId="0" xfId="0" applyFont="1" applyFill="1" applyAlignment="1">
      <alignment vertical="top" wrapText="1"/>
    </xf>
    <xf numFmtId="49" fontId="41" fillId="3" borderId="0" xfId="0" applyNumberFormat="1" applyFont="1" applyFill="1" applyAlignment="1">
      <alignment vertical="top" wrapText="1"/>
    </xf>
    <xf numFmtId="165" fontId="41" fillId="3" borderId="0" xfId="0" applyNumberFormat="1" applyFont="1" applyFill="1" applyAlignment="1">
      <alignment horizontal="right" vertical="top" wrapText="1"/>
    </xf>
    <xf numFmtId="0" fontId="41" fillId="3" borderId="0" xfId="0" applyFont="1" applyFill="1" applyAlignment="1">
      <alignment horizontal="left" vertical="top" wrapText="1"/>
    </xf>
    <xf numFmtId="165" fontId="10" fillId="3" borderId="0" xfId="0" applyNumberFormat="1" applyFont="1" applyFill="1" applyBorder="1" applyAlignment="1">
      <alignment horizontal="right" vertical="top" wrapText="1"/>
    </xf>
    <xf numFmtId="164" fontId="10" fillId="3" borderId="0" xfId="0" applyNumberFormat="1" applyFont="1" applyFill="1" applyBorder="1" applyAlignment="1">
      <alignment horizontal="left" vertical="top" wrapText="1"/>
    </xf>
    <xf numFmtId="0" fontId="10" fillId="4" borderId="0" xfId="0" applyFont="1" applyFill="1" applyAlignment="1">
      <alignment vertical="top" wrapText="1"/>
    </xf>
    <xf numFmtId="14" fontId="10" fillId="3" borderId="0" xfId="0" applyNumberFormat="1" applyFont="1" applyFill="1" applyBorder="1" applyAlignment="1">
      <alignment vertical="top" wrapText="1"/>
    </xf>
    <xf numFmtId="0" fontId="10" fillId="3" borderId="0" xfId="0" applyFont="1" applyFill="1" applyAlignment="1">
      <alignment wrapText="1"/>
    </xf>
    <xf numFmtId="165" fontId="10" fillId="3" borderId="0" xfId="0" applyNumberFormat="1" applyFont="1" applyFill="1" applyAlignment="1">
      <alignment horizontal="right" wrapText="1"/>
    </xf>
    <xf numFmtId="0" fontId="10" fillId="4" borderId="0" xfId="0" applyFont="1" applyFill="1" applyBorder="1" applyAlignment="1">
      <alignment vertical="top" wrapText="1"/>
    </xf>
    <xf numFmtId="164" fontId="10" fillId="3" borderId="0" xfId="0" applyNumberFormat="1" applyFont="1" applyFill="1" applyAlignment="1">
      <alignment horizontal="left" wrapText="1"/>
    </xf>
    <xf numFmtId="0" fontId="10" fillId="3" borderId="0" xfId="0" applyFont="1" applyFill="1" applyBorder="1" applyAlignment="1">
      <alignment vertical="top"/>
    </xf>
    <xf numFmtId="0" fontId="42" fillId="3" borderId="0" xfId="0" applyFont="1" applyFill="1" applyAlignment="1">
      <alignment wrapText="1"/>
    </xf>
    <xf numFmtId="165" fontId="42" fillId="3" borderId="0" xfId="0" applyNumberFormat="1" applyFont="1" applyFill="1" applyAlignment="1">
      <alignment horizontal="right" wrapText="1"/>
    </xf>
    <xf numFmtId="164" fontId="42" fillId="3" borderId="0" xfId="0" applyNumberFormat="1" applyFont="1" applyFill="1" applyAlignment="1">
      <alignment horizontal="left" wrapText="1"/>
    </xf>
    <xf numFmtId="49" fontId="10" fillId="3" borderId="0" xfId="0" applyNumberFormat="1" applyFont="1" applyFill="1" applyBorder="1" applyAlignment="1">
      <alignment vertical="top" wrapText="1"/>
    </xf>
    <xf numFmtId="49" fontId="10" fillId="3" borderId="0" xfId="0" applyNumberFormat="1" applyFont="1" applyFill="1" applyBorder="1" applyAlignment="1">
      <alignment horizontal="right" vertical="top" wrapText="1"/>
    </xf>
    <xf numFmtId="1" fontId="10" fillId="3" borderId="0" xfId="0" applyNumberFormat="1" applyFont="1" applyFill="1" applyAlignment="1">
      <alignment vertical="top" wrapText="1"/>
    </xf>
    <xf numFmtId="49" fontId="10" fillId="4" borderId="0" xfId="0" applyNumberFormat="1" applyFont="1" applyFill="1" applyAlignment="1">
      <alignment vertical="top" wrapText="1"/>
    </xf>
    <xf numFmtId="0" fontId="43" fillId="3" borderId="0" xfId="0" applyFont="1" applyFill="1"/>
    <xf numFmtId="0" fontId="43" fillId="3" borderId="0" xfId="0" applyFont="1" applyFill="1" applyAlignment="1">
      <alignment horizontal="justify" vertical="center"/>
    </xf>
    <xf numFmtId="0" fontId="44" fillId="3" borderId="0" xfId="0" applyFont="1" applyFill="1"/>
    <xf numFmtId="164" fontId="10" fillId="3" borderId="0" xfId="0" applyNumberFormat="1" applyFont="1" applyFill="1" applyAlignment="1">
      <alignment horizontal="left" vertical="top" wrapText="1"/>
    </xf>
    <xf numFmtId="0" fontId="10" fillId="4" borderId="0" xfId="0" applyFont="1" applyFill="1" applyAlignment="1">
      <alignment horizontal="left" vertical="top" wrapText="1"/>
    </xf>
    <xf numFmtId="0" fontId="44" fillId="3" borderId="0" xfId="0" applyFont="1" applyFill="1" applyAlignment="1">
      <alignment wrapText="1"/>
    </xf>
    <xf numFmtId="0" fontId="43" fillId="3" borderId="0" xfId="0" applyFont="1" applyFill="1" applyAlignment="1">
      <alignment wrapText="1"/>
    </xf>
    <xf numFmtId="0" fontId="45" fillId="3" borderId="0" xfId="0" applyFont="1" applyFill="1"/>
    <xf numFmtId="0" fontId="46" fillId="3" borderId="0" xfId="0" applyFont="1" applyFill="1"/>
    <xf numFmtId="0" fontId="10" fillId="4" borderId="0" xfId="0" applyFont="1" applyFill="1" applyAlignment="1">
      <alignment wrapText="1"/>
    </xf>
    <xf numFmtId="165" fontId="10" fillId="4" borderId="0" xfId="0" applyNumberFormat="1" applyFont="1" applyFill="1" applyAlignment="1">
      <alignment horizontal="right" vertical="top" wrapText="1"/>
    </xf>
    <xf numFmtId="164" fontId="10" fillId="4" borderId="0" xfId="0" applyNumberFormat="1" applyFont="1" applyFill="1" applyAlignment="1">
      <alignment horizontal="left" vertical="top" wrapText="1"/>
    </xf>
  </cellXfs>
  <cellStyles count="423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8"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55" builtinId="9" hidden="1"/>
    <cellStyle name="Followed Hyperlink" xfId="3056" builtinId="9" hidden="1"/>
    <cellStyle name="Followed Hyperlink" xfId="3057" builtinId="9" hidden="1"/>
    <cellStyle name="Followed Hyperlink" xfId="3058" builtinId="9" hidden="1"/>
    <cellStyle name="Followed Hyperlink" xfId="3059" builtinId="9" hidden="1"/>
    <cellStyle name="Followed Hyperlink" xfId="3060" builtinId="9" hidden="1"/>
    <cellStyle name="Followed Hyperlink" xfId="3061" builtinId="9" hidden="1"/>
    <cellStyle name="Followed Hyperlink" xfId="3062" builtinId="9" hidden="1"/>
    <cellStyle name="Followed Hyperlink" xfId="3063" builtinId="9" hidden="1"/>
    <cellStyle name="Followed Hyperlink" xfId="3064" builtinId="9" hidden="1"/>
    <cellStyle name="Followed Hyperlink" xfId="3065" builtinId="9" hidden="1"/>
    <cellStyle name="Followed Hyperlink" xfId="3066" builtinId="9" hidden="1"/>
    <cellStyle name="Followed Hyperlink" xfId="3067" builtinId="9" hidden="1"/>
    <cellStyle name="Followed Hyperlink" xfId="3068" builtinId="9" hidden="1"/>
    <cellStyle name="Followed Hyperlink" xfId="3069" builtinId="9" hidden="1"/>
    <cellStyle name="Followed Hyperlink" xfId="3070" builtinId="9" hidden="1"/>
    <cellStyle name="Followed Hyperlink" xfId="3071" builtinId="9" hidden="1"/>
    <cellStyle name="Followed Hyperlink" xfId="3072" builtinId="9" hidden="1"/>
    <cellStyle name="Followed Hyperlink" xfId="3073" builtinId="9" hidden="1"/>
    <cellStyle name="Followed Hyperlink" xfId="3074" builtinId="9" hidden="1"/>
    <cellStyle name="Followed Hyperlink" xfId="3075" builtinId="9" hidden="1"/>
    <cellStyle name="Followed Hyperlink" xfId="3076" builtinId="9" hidden="1"/>
    <cellStyle name="Followed Hyperlink" xfId="3077" builtinId="9" hidden="1"/>
    <cellStyle name="Followed Hyperlink" xfId="3078" builtinId="9" hidden="1"/>
    <cellStyle name="Followed Hyperlink" xfId="3079" builtinId="9" hidden="1"/>
    <cellStyle name="Followed Hyperlink" xfId="3080" builtinId="9" hidden="1"/>
    <cellStyle name="Followed Hyperlink" xfId="3081" builtinId="9" hidden="1"/>
    <cellStyle name="Followed Hyperlink" xfId="3082" builtinId="9" hidden="1"/>
    <cellStyle name="Followed Hyperlink" xfId="3083" builtinId="9" hidden="1"/>
    <cellStyle name="Followed Hyperlink" xfId="3084" builtinId="9" hidden="1"/>
    <cellStyle name="Followed Hyperlink" xfId="3085" builtinId="9" hidden="1"/>
    <cellStyle name="Followed Hyperlink" xfId="3086" builtinId="9" hidden="1"/>
    <cellStyle name="Followed Hyperlink" xfId="3087" builtinId="9" hidden="1"/>
    <cellStyle name="Followed Hyperlink" xfId="3088" builtinId="9" hidden="1"/>
    <cellStyle name="Followed Hyperlink" xfId="3089" builtinId="9" hidden="1"/>
    <cellStyle name="Followed Hyperlink" xfId="3090" builtinId="9" hidden="1"/>
    <cellStyle name="Followed Hyperlink" xfId="3091" builtinId="9" hidden="1"/>
    <cellStyle name="Followed Hyperlink" xfId="3092" builtinId="9" hidden="1"/>
    <cellStyle name="Followed Hyperlink" xfId="3093" builtinId="9" hidden="1"/>
    <cellStyle name="Followed Hyperlink" xfId="3094" builtinId="9" hidden="1"/>
    <cellStyle name="Followed Hyperlink" xfId="3095" builtinId="9" hidden="1"/>
    <cellStyle name="Followed Hyperlink" xfId="3096" builtinId="9" hidden="1"/>
    <cellStyle name="Followed Hyperlink" xfId="3097" builtinId="9" hidden="1"/>
    <cellStyle name="Followed Hyperlink" xfId="3098" builtinId="9" hidden="1"/>
    <cellStyle name="Followed Hyperlink" xfId="3099" builtinId="9" hidden="1"/>
    <cellStyle name="Followed Hyperlink" xfId="3100" builtinId="9" hidden="1"/>
    <cellStyle name="Followed Hyperlink" xfId="3101" builtinId="9" hidden="1"/>
    <cellStyle name="Followed Hyperlink" xfId="3102" builtinId="9" hidden="1"/>
    <cellStyle name="Followed Hyperlink" xfId="3103" builtinId="9" hidden="1"/>
    <cellStyle name="Followed Hyperlink" xfId="3104" builtinId="9" hidden="1"/>
    <cellStyle name="Followed Hyperlink" xfId="3105" builtinId="9" hidden="1"/>
    <cellStyle name="Followed Hyperlink" xfId="3106" builtinId="9" hidden="1"/>
    <cellStyle name="Followed Hyperlink" xfId="3107" builtinId="9" hidden="1"/>
    <cellStyle name="Followed Hyperlink" xfId="3108" builtinId="9" hidden="1"/>
    <cellStyle name="Followed Hyperlink" xfId="3109" builtinId="9" hidden="1"/>
    <cellStyle name="Followed Hyperlink" xfId="3110" builtinId="9" hidden="1"/>
    <cellStyle name="Followed Hyperlink" xfId="3111" builtinId="9" hidden="1"/>
    <cellStyle name="Followed Hyperlink" xfId="3112" builtinId="9" hidden="1"/>
    <cellStyle name="Followed Hyperlink" xfId="3113" builtinId="9" hidden="1"/>
    <cellStyle name="Followed Hyperlink" xfId="3114" builtinId="9" hidden="1"/>
    <cellStyle name="Followed Hyperlink" xfId="3115" builtinId="9" hidden="1"/>
    <cellStyle name="Followed Hyperlink" xfId="3116" builtinId="9" hidden="1"/>
    <cellStyle name="Followed Hyperlink" xfId="3117" builtinId="9" hidden="1"/>
    <cellStyle name="Followed Hyperlink" xfId="3118" builtinId="9" hidden="1"/>
    <cellStyle name="Followed Hyperlink" xfId="3119" builtinId="9" hidden="1"/>
    <cellStyle name="Followed Hyperlink" xfId="3120" builtinId="9" hidden="1"/>
    <cellStyle name="Followed Hyperlink" xfId="3121" builtinId="9" hidden="1"/>
    <cellStyle name="Followed Hyperlink" xfId="3122" builtinId="9" hidden="1"/>
    <cellStyle name="Followed Hyperlink" xfId="3123"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29" builtinId="9" hidden="1"/>
    <cellStyle name="Followed Hyperlink" xfId="3130" builtinId="9" hidden="1"/>
    <cellStyle name="Followed Hyperlink" xfId="3131" builtinId="9" hidden="1"/>
    <cellStyle name="Followed Hyperlink" xfId="3132" builtinId="9" hidden="1"/>
    <cellStyle name="Followed Hyperlink" xfId="3133" builtinId="9" hidden="1"/>
    <cellStyle name="Followed Hyperlink" xfId="3134" builtinId="9" hidden="1"/>
    <cellStyle name="Followed Hyperlink" xfId="3135" builtinId="9" hidden="1"/>
    <cellStyle name="Followed Hyperlink" xfId="3136" builtinId="9" hidden="1"/>
    <cellStyle name="Followed Hyperlink" xfId="3137" builtinId="9" hidden="1"/>
    <cellStyle name="Followed Hyperlink" xfId="3138" builtinId="9" hidden="1"/>
    <cellStyle name="Followed Hyperlink" xfId="3139" builtinId="9" hidden="1"/>
    <cellStyle name="Followed Hyperlink" xfId="3140" builtinId="9" hidden="1"/>
    <cellStyle name="Followed Hyperlink" xfId="3141" builtinId="9" hidden="1"/>
    <cellStyle name="Followed Hyperlink" xfId="3142" builtinId="9" hidden="1"/>
    <cellStyle name="Followed Hyperlink" xfId="3143" builtinId="9" hidden="1"/>
    <cellStyle name="Followed Hyperlink" xfId="3144" builtinId="9" hidden="1"/>
    <cellStyle name="Followed Hyperlink" xfId="3145" builtinId="9" hidden="1"/>
    <cellStyle name="Followed Hyperlink" xfId="3146" builtinId="9" hidden="1"/>
    <cellStyle name="Followed Hyperlink" xfId="3147" builtinId="9" hidden="1"/>
    <cellStyle name="Followed Hyperlink" xfId="3148" builtinId="9" hidden="1"/>
    <cellStyle name="Followed Hyperlink" xfId="3149" builtinId="9" hidden="1"/>
    <cellStyle name="Followed Hyperlink" xfId="3150" builtinId="9" hidden="1"/>
    <cellStyle name="Followed Hyperlink" xfId="3151" builtinId="9" hidden="1"/>
    <cellStyle name="Followed Hyperlink" xfId="3152" builtinId="9" hidden="1"/>
    <cellStyle name="Followed Hyperlink" xfId="3153" builtinId="9" hidden="1"/>
    <cellStyle name="Followed Hyperlink" xfId="3154" builtinId="9" hidden="1"/>
    <cellStyle name="Followed Hyperlink" xfId="3155" builtinId="9" hidden="1"/>
    <cellStyle name="Followed Hyperlink" xfId="3156" builtinId="9" hidden="1"/>
    <cellStyle name="Followed Hyperlink" xfId="3157" builtinId="9" hidden="1"/>
    <cellStyle name="Followed Hyperlink" xfId="3158" builtinId="9" hidden="1"/>
    <cellStyle name="Followed Hyperlink" xfId="3159"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5" builtinId="9" hidden="1"/>
    <cellStyle name="Followed Hyperlink" xfId="3166" builtinId="9" hidden="1"/>
    <cellStyle name="Followed Hyperlink" xfId="3167" builtinId="9" hidden="1"/>
    <cellStyle name="Followed Hyperlink" xfId="3168" builtinId="9" hidden="1"/>
    <cellStyle name="Followed Hyperlink" xfId="3169" builtinId="9" hidden="1"/>
    <cellStyle name="Followed Hyperlink" xfId="3170" builtinId="9" hidden="1"/>
    <cellStyle name="Followed Hyperlink" xfId="3171" builtinId="9" hidden="1"/>
    <cellStyle name="Followed Hyperlink" xfId="3172" builtinId="9" hidden="1"/>
    <cellStyle name="Followed Hyperlink" xfId="3173" builtinId="9" hidden="1"/>
    <cellStyle name="Followed Hyperlink" xfId="3174" builtinId="9" hidden="1"/>
    <cellStyle name="Followed Hyperlink" xfId="3175" builtinId="9" hidden="1"/>
    <cellStyle name="Followed Hyperlink" xfId="3176" builtinId="9" hidden="1"/>
    <cellStyle name="Followed Hyperlink" xfId="3177" builtinId="9" hidden="1"/>
    <cellStyle name="Followed Hyperlink" xfId="3178" builtinId="9" hidden="1"/>
    <cellStyle name="Followed Hyperlink" xfId="3179" builtinId="9" hidden="1"/>
    <cellStyle name="Followed Hyperlink" xfId="3180" builtinId="9" hidden="1"/>
    <cellStyle name="Followed Hyperlink" xfId="3181" builtinId="9" hidden="1"/>
    <cellStyle name="Followed Hyperlink" xfId="3182" builtinId="9" hidden="1"/>
    <cellStyle name="Followed Hyperlink" xfId="3183" builtinId="9" hidden="1"/>
    <cellStyle name="Followed Hyperlink" xfId="3184" builtinId="9" hidden="1"/>
    <cellStyle name="Followed Hyperlink" xfId="3185" builtinId="9" hidden="1"/>
    <cellStyle name="Followed Hyperlink" xfId="3186" builtinId="9" hidden="1"/>
    <cellStyle name="Followed Hyperlink" xfId="3187" builtinId="9" hidden="1"/>
    <cellStyle name="Followed Hyperlink" xfId="3188" builtinId="9" hidden="1"/>
    <cellStyle name="Followed Hyperlink" xfId="3189" builtinId="9" hidden="1"/>
    <cellStyle name="Followed Hyperlink" xfId="3190" builtinId="9" hidden="1"/>
    <cellStyle name="Followed Hyperlink" xfId="3191" builtinId="9" hidden="1"/>
    <cellStyle name="Followed Hyperlink" xfId="3192" builtinId="9" hidden="1"/>
    <cellStyle name="Followed Hyperlink" xfId="3193"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199" builtinId="9" hidden="1"/>
    <cellStyle name="Followed Hyperlink" xfId="3200" builtinId="9" hidden="1"/>
    <cellStyle name="Followed Hyperlink" xfId="3201" builtinId="9" hidden="1"/>
    <cellStyle name="Followed Hyperlink" xfId="3202" builtinId="9" hidden="1"/>
    <cellStyle name="Followed Hyperlink" xfId="3203" builtinId="9" hidden="1"/>
    <cellStyle name="Followed Hyperlink" xfId="3204" builtinId="9" hidden="1"/>
    <cellStyle name="Followed Hyperlink" xfId="3205" builtinId="9" hidden="1"/>
    <cellStyle name="Followed Hyperlink" xfId="3206" builtinId="9" hidden="1"/>
    <cellStyle name="Followed Hyperlink" xfId="3207" builtinId="9" hidden="1"/>
    <cellStyle name="Followed Hyperlink" xfId="3208" builtinId="9" hidden="1"/>
    <cellStyle name="Followed Hyperlink" xfId="3209" builtinId="9" hidden="1"/>
    <cellStyle name="Followed Hyperlink" xfId="3210" builtinId="9" hidden="1"/>
    <cellStyle name="Followed Hyperlink" xfId="3211" builtinId="9" hidden="1"/>
    <cellStyle name="Followed Hyperlink" xfId="3212" builtinId="9" hidden="1"/>
    <cellStyle name="Followed Hyperlink" xfId="3213" builtinId="9" hidden="1"/>
    <cellStyle name="Followed Hyperlink" xfId="3214" builtinId="9" hidden="1"/>
    <cellStyle name="Followed Hyperlink" xfId="3215" builtinId="9" hidden="1"/>
    <cellStyle name="Followed Hyperlink" xfId="3216" builtinId="9" hidden="1"/>
    <cellStyle name="Followed Hyperlink" xfId="3217" builtinId="9" hidden="1"/>
    <cellStyle name="Followed Hyperlink" xfId="3218" builtinId="9" hidden="1"/>
    <cellStyle name="Followed Hyperlink" xfId="3219" builtinId="9" hidden="1"/>
    <cellStyle name="Followed Hyperlink" xfId="3220" builtinId="9" hidden="1"/>
    <cellStyle name="Followed Hyperlink" xfId="3221" builtinId="9" hidden="1"/>
    <cellStyle name="Followed Hyperlink" xfId="3222" builtinId="9" hidden="1"/>
    <cellStyle name="Followed Hyperlink" xfId="3223" builtinId="9" hidden="1"/>
    <cellStyle name="Followed Hyperlink" xfId="3224" builtinId="9" hidden="1"/>
    <cellStyle name="Followed Hyperlink" xfId="3225" builtinId="9" hidden="1"/>
    <cellStyle name="Followed Hyperlink" xfId="3226" builtinId="9" hidden="1"/>
    <cellStyle name="Followed Hyperlink" xfId="3227" builtinId="9" hidden="1"/>
    <cellStyle name="Followed Hyperlink" xfId="3228" builtinId="9" hidden="1"/>
    <cellStyle name="Followed Hyperlink" xfId="3229" builtinId="9" hidden="1"/>
    <cellStyle name="Followed Hyperlink" xfId="3230" builtinId="9" hidden="1"/>
    <cellStyle name="Followed Hyperlink" xfId="3231" builtinId="9" hidden="1"/>
    <cellStyle name="Followed Hyperlink" xfId="3232" builtinId="9" hidden="1"/>
    <cellStyle name="Followed Hyperlink" xfId="3233" builtinId="9" hidden="1"/>
    <cellStyle name="Followed Hyperlink" xfId="3234" builtinId="9" hidden="1"/>
    <cellStyle name="Followed Hyperlink" xfId="3235" builtinId="9" hidden="1"/>
    <cellStyle name="Followed Hyperlink" xfId="3236" builtinId="9" hidden="1"/>
    <cellStyle name="Followed Hyperlink" xfId="3237" builtinId="9" hidden="1"/>
    <cellStyle name="Followed Hyperlink" xfId="3238" builtinId="9" hidden="1"/>
    <cellStyle name="Followed Hyperlink" xfId="3239" builtinId="9" hidden="1"/>
    <cellStyle name="Followed Hyperlink" xfId="3240" builtinId="9" hidden="1"/>
    <cellStyle name="Followed Hyperlink" xfId="3241" builtinId="9" hidden="1"/>
    <cellStyle name="Followed Hyperlink" xfId="3242" builtinId="9" hidden="1"/>
    <cellStyle name="Followed Hyperlink" xfId="3243" builtinId="9" hidden="1"/>
    <cellStyle name="Followed Hyperlink" xfId="3244" builtinId="9" hidden="1"/>
    <cellStyle name="Followed Hyperlink" xfId="3245" builtinId="9" hidden="1"/>
    <cellStyle name="Followed Hyperlink" xfId="3246" builtinId="9" hidden="1"/>
    <cellStyle name="Followed Hyperlink" xfId="3247" builtinId="9" hidden="1"/>
    <cellStyle name="Followed Hyperlink" xfId="3248" builtinId="9" hidden="1"/>
    <cellStyle name="Followed Hyperlink" xfId="3249" builtinId="9" hidden="1"/>
    <cellStyle name="Followed Hyperlink" xfId="3250" builtinId="9" hidden="1"/>
    <cellStyle name="Followed Hyperlink" xfId="3251" builtinId="9" hidden="1"/>
    <cellStyle name="Followed Hyperlink" xfId="3252" builtinId="9" hidden="1"/>
    <cellStyle name="Followed Hyperlink" xfId="3253" builtinId="9" hidden="1"/>
    <cellStyle name="Followed Hyperlink" xfId="3254" builtinId="9" hidden="1"/>
    <cellStyle name="Followed Hyperlink" xfId="3255" builtinId="9" hidden="1"/>
    <cellStyle name="Followed Hyperlink" xfId="3256" builtinId="9" hidden="1"/>
    <cellStyle name="Followed Hyperlink" xfId="3257" builtinId="9" hidden="1"/>
    <cellStyle name="Followed Hyperlink" xfId="3258" builtinId="9" hidden="1"/>
    <cellStyle name="Followed Hyperlink" xfId="3259" builtinId="9" hidden="1"/>
    <cellStyle name="Followed Hyperlink" xfId="3260" builtinId="9" hidden="1"/>
    <cellStyle name="Followed Hyperlink" xfId="3261" builtinId="9" hidden="1"/>
    <cellStyle name="Followed Hyperlink" xfId="3262" builtinId="9" hidden="1"/>
    <cellStyle name="Followed Hyperlink" xfId="3263" builtinId="9" hidden="1"/>
    <cellStyle name="Followed Hyperlink" xfId="3264" builtinId="9" hidden="1"/>
    <cellStyle name="Followed Hyperlink" xfId="3265" builtinId="9" hidden="1"/>
    <cellStyle name="Followed Hyperlink" xfId="3266" builtinId="9" hidden="1"/>
    <cellStyle name="Followed Hyperlink" xfId="3267"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3" builtinId="9" hidden="1"/>
    <cellStyle name="Followed Hyperlink" xfId="3274" builtinId="9" hidden="1"/>
    <cellStyle name="Followed Hyperlink" xfId="3275" builtinId="9" hidden="1"/>
    <cellStyle name="Followed Hyperlink" xfId="3276" builtinId="9" hidden="1"/>
    <cellStyle name="Followed Hyperlink" xfId="3277" builtinId="9" hidden="1"/>
    <cellStyle name="Followed Hyperlink" xfId="3278" builtinId="9" hidden="1"/>
    <cellStyle name="Followed Hyperlink" xfId="3279" builtinId="9" hidden="1"/>
    <cellStyle name="Followed Hyperlink" xfId="3280" builtinId="9" hidden="1"/>
    <cellStyle name="Followed Hyperlink" xfId="3281" builtinId="9" hidden="1"/>
    <cellStyle name="Followed Hyperlink" xfId="3282" builtinId="9" hidden="1"/>
    <cellStyle name="Followed Hyperlink" xfId="3283" builtinId="9" hidden="1"/>
    <cellStyle name="Followed Hyperlink" xfId="3284" builtinId="9" hidden="1"/>
    <cellStyle name="Followed Hyperlink" xfId="3285" builtinId="9" hidden="1"/>
    <cellStyle name="Followed Hyperlink" xfId="3286" builtinId="9" hidden="1"/>
    <cellStyle name="Followed Hyperlink" xfId="3287" builtinId="9" hidden="1"/>
    <cellStyle name="Followed Hyperlink" xfId="3288" builtinId="9" hidden="1"/>
    <cellStyle name="Followed Hyperlink" xfId="3289" builtinId="9" hidden="1"/>
    <cellStyle name="Followed Hyperlink" xfId="3290" builtinId="9" hidden="1"/>
    <cellStyle name="Followed Hyperlink" xfId="3291" builtinId="9" hidden="1"/>
    <cellStyle name="Followed Hyperlink" xfId="3292" builtinId="9" hidden="1"/>
    <cellStyle name="Followed Hyperlink" xfId="3293" builtinId="9" hidden="1"/>
    <cellStyle name="Followed Hyperlink" xfId="3294" builtinId="9" hidden="1"/>
    <cellStyle name="Followed Hyperlink" xfId="3295" builtinId="9" hidden="1"/>
    <cellStyle name="Followed Hyperlink" xfId="3296" builtinId="9" hidden="1"/>
    <cellStyle name="Followed Hyperlink" xfId="3297" builtinId="9" hidden="1"/>
    <cellStyle name="Followed Hyperlink" xfId="3298" builtinId="9" hidden="1"/>
    <cellStyle name="Followed Hyperlink" xfId="3299" builtinId="9" hidden="1"/>
    <cellStyle name="Followed Hyperlink" xfId="3300" builtinId="9" hidden="1"/>
    <cellStyle name="Followed Hyperlink" xfId="3301" builtinId="9" hidden="1"/>
    <cellStyle name="Followed Hyperlink" xfId="3302" builtinId="9" hidden="1"/>
    <cellStyle name="Followed Hyperlink" xfId="3303"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308" builtinId="9" hidden="1"/>
    <cellStyle name="Followed Hyperlink" xfId="3309" builtinId="9" hidden="1"/>
    <cellStyle name="Followed Hyperlink" xfId="3310" builtinId="9" hidden="1"/>
    <cellStyle name="Followed Hyperlink" xfId="3311" builtinId="9" hidden="1"/>
    <cellStyle name="Followed Hyperlink" xfId="3312" builtinId="9" hidden="1"/>
    <cellStyle name="Followed Hyperlink" xfId="3313" builtinId="9" hidden="1"/>
    <cellStyle name="Followed Hyperlink" xfId="3314" builtinId="9" hidden="1"/>
    <cellStyle name="Followed Hyperlink" xfId="3315" builtinId="9" hidden="1"/>
    <cellStyle name="Followed Hyperlink" xfId="3316" builtinId="9" hidden="1"/>
    <cellStyle name="Followed Hyperlink" xfId="3317" builtinId="9" hidden="1"/>
    <cellStyle name="Followed Hyperlink" xfId="3318" builtinId="9" hidden="1"/>
    <cellStyle name="Followed Hyperlink" xfId="3319" builtinId="9" hidden="1"/>
    <cellStyle name="Followed Hyperlink" xfId="3320" builtinId="9" hidden="1"/>
    <cellStyle name="Followed Hyperlink" xfId="3321" builtinId="9" hidden="1"/>
    <cellStyle name="Followed Hyperlink" xfId="3322" builtinId="9" hidden="1"/>
    <cellStyle name="Followed Hyperlink" xfId="3323" builtinId="9" hidden="1"/>
    <cellStyle name="Followed Hyperlink" xfId="3324" builtinId="9" hidden="1"/>
    <cellStyle name="Followed Hyperlink" xfId="3325" builtinId="9" hidden="1"/>
    <cellStyle name="Followed Hyperlink" xfId="3326" builtinId="9" hidden="1"/>
    <cellStyle name="Followed Hyperlink" xfId="3327" builtinId="9" hidden="1"/>
    <cellStyle name="Followed Hyperlink" xfId="3328" builtinId="9" hidden="1"/>
    <cellStyle name="Followed Hyperlink" xfId="3329" builtinId="9" hidden="1"/>
    <cellStyle name="Followed Hyperlink" xfId="3330" builtinId="9" hidden="1"/>
    <cellStyle name="Followed Hyperlink" xfId="3331" builtinId="9" hidden="1"/>
    <cellStyle name="Followed Hyperlink" xfId="3332" builtinId="9" hidden="1"/>
    <cellStyle name="Followed Hyperlink" xfId="3333" builtinId="9" hidden="1"/>
    <cellStyle name="Followed Hyperlink" xfId="3334" builtinId="9" hidden="1"/>
    <cellStyle name="Followed Hyperlink" xfId="3335" builtinId="9" hidden="1"/>
    <cellStyle name="Followed Hyperlink" xfId="3336" builtinId="9" hidden="1"/>
    <cellStyle name="Followed Hyperlink" xfId="3337"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43" builtinId="9" hidden="1"/>
    <cellStyle name="Followed Hyperlink" xfId="3344" builtinId="9" hidden="1"/>
    <cellStyle name="Followed Hyperlink" xfId="3345" builtinId="9" hidden="1"/>
    <cellStyle name="Followed Hyperlink" xfId="3346" builtinId="9" hidden="1"/>
    <cellStyle name="Followed Hyperlink" xfId="3347" builtinId="9" hidden="1"/>
    <cellStyle name="Followed Hyperlink" xfId="3348" builtinId="9" hidden="1"/>
    <cellStyle name="Followed Hyperlink" xfId="3349" builtinId="9" hidden="1"/>
    <cellStyle name="Followed Hyperlink" xfId="3350" builtinId="9" hidden="1"/>
    <cellStyle name="Followed Hyperlink" xfId="3351" builtinId="9" hidden="1"/>
    <cellStyle name="Followed Hyperlink" xfId="3352" builtinId="9" hidden="1"/>
    <cellStyle name="Followed Hyperlink" xfId="3353" builtinId="9" hidden="1"/>
    <cellStyle name="Followed Hyperlink" xfId="3354" builtinId="9" hidden="1"/>
    <cellStyle name="Followed Hyperlink" xfId="3355" builtinId="9" hidden="1"/>
    <cellStyle name="Followed Hyperlink" xfId="3356" builtinId="9" hidden="1"/>
    <cellStyle name="Followed Hyperlink" xfId="3357" builtinId="9" hidden="1"/>
    <cellStyle name="Followed Hyperlink" xfId="3358" builtinId="9" hidden="1"/>
    <cellStyle name="Followed Hyperlink" xfId="3359" builtinId="9" hidden="1"/>
    <cellStyle name="Followed Hyperlink" xfId="3360" builtinId="9" hidden="1"/>
    <cellStyle name="Followed Hyperlink" xfId="3361" builtinId="9" hidden="1"/>
    <cellStyle name="Followed Hyperlink" xfId="3362" builtinId="9" hidden="1"/>
    <cellStyle name="Followed Hyperlink" xfId="3363" builtinId="9" hidden="1"/>
    <cellStyle name="Followed Hyperlink" xfId="3364" builtinId="9" hidden="1"/>
    <cellStyle name="Followed Hyperlink" xfId="3365" builtinId="9" hidden="1"/>
    <cellStyle name="Followed Hyperlink" xfId="3366" builtinId="9" hidden="1"/>
    <cellStyle name="Followed Hyperlink" xfId="3367" builtinId="9" hidden="1"/>
    <cellStyle name="Followed Hyperlink" xfId="3368" builtinId="9" hidden="1"/>
    <cellStyle name="Followed Hyperlink" xfId="3369" builtinId="9" hidden="1"/>
    <cellStyle name="Followed Hyperlink" xfId="3370" builtinId="9" hidden="1"/>
    <cellStyle name="Followed Hyperlink" xfId="3371" builtinId="9" hidden="1"/>
    <cellStyle name="Followed Hyperlink" xfId="3372" builtinId="9" hidden="1"/>
    <cellStyle name="Followed Hyperlink" xfId="3373" builtinId="9" hidden="1"/>
    <cellStyle name="Followed Hyperlink" xfId="3374" builtinId="9" hidden="1"/>
    <cellStyle name="Followed Hyperlink" xfId="3375" builtinId="9" hidden="1"/>
    <cellStyle name="Followed Hyperlink" xfId="3376" builtinId="9" hidden="1"/>
    <cellStyle name="Followed Hyperlink" xfId="3377" builtinId="9" hidden="1"/>
    <cellStyle name="Followed Hyperlink" xfId="3378" builtinId="9" hidden="1"/>
    <cellStyle name="Followed Hyperlink" xfId="3379" builtinId="9" hidden="1"/>
    <cellStyle name="Followed Hyperlink" xfId="3380" builtinId="9" hidden="1"/>
    <cellStyle name="Followed Hyperlink" xfId="3381" builtinId="9" hidden="1"/>
    <cellStyle name="Followed Hyperlink" xfId="3382" builtinId="9" hidden="1"/>
    <cellStyle name="Followed Hyperlink" xfId="3383" builtinId="9" hidden="1"/>
    <cellStyle name="Followed Hyperlink" xfId="3384" builtinId="9" hidden="1"/>
    <cellStyle name="Followed Hyperlink" xfId="3385" builtinId="9" hidden="1"/>
    <cellStyle name="Followed Hyperlink" xfId="3386" builtinId="9" hidden="1"/>
    <cellStyle name="Followed Hyperlink" xfId="3387" builtinId="9" hidden="1"/>
    <cellStyle name="Followed Hyperlink" xfId="3388" builtinId="9" hidden="1"/>
    <cellStyle name="Followed Hyperlink" xfId="3389" builtinId="9" hidden="1"/>
    <cellStyle name="Followed Hyperlink" xfId="3390" builtinId="9" hidden="1"/>
    <cellStyle name="Followed Hyperlink" xfId="3391" builtinId="9" hidden="1"/>
    <cellStyle name="Followed Hyperlink" xfId="3392" builtinId="9" hidden="1"/>
    <cellStyle name="Followed Hyperlink" xfId="3393" builtinId="9" hidden="1"/>
    <cellStyle name="Followed Hyperlink" xfId="3394" builtinId="9" hidden="1"/>
    <cellStyle name="Followed Hyperlink" xfId="3395" builtinId="9" hidden="1"/>
    <cellStyle name="Followed Hyperlink" xfId="3396" builtinId="9" hidden="1"/>
    <cellStyle name="Followed Hyperlink" xfId="3397" builtinId="9" hidden="1"/>
    <cellStyle name="Followed Hyperlink" xfId="3398" builtinId="9" hidden="1"/>
    <cellStyle name="Followed Hyperlink" xfId="3399" builtinId="9" hidden="1"/>
    <cellStyle name="Followed Hyperlink" xfId="3400" builtinId="9" hidden="1"/>
    <cellStyle name="Followed Hyperlink" xfId="3401" builtinId="9" hidden="1"/>
    <cellStyle name="Followed Hyperlink" xfId="3402" builtinId="9" hidden="1"/>
    <cellStyle name="Followed Hyperlink" xfId="3403" builtinId="9" hidden="1"/>
    <cellStyle name="Followed Hyperlink" xfId="3404" builtinId="9" hidden="1"/>
    <cellStyle name="Followed Hyperlink" xfId="3405" builtinId="9" hidden="1"/>
    <cellStyle name="Followed Hyperlink" xfId="3406" builtinId="9" hidden="1"/>
    <cellStyle name="Followed Hyperlink" xfId="3407" builtinId="9" hidden="1"/>
    <cellStyle name="Followed Hyperlink" xfId="3408"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4" builtinId="9" hidden="1"/>
    <cellStyle name="Followed Hyperlink" xfId="3415" builtinId="9" hidden="1"/>
    <cellStyle name="Followed Hyperlink" xfId="3416" builtinId="9" hidden="1"/>
    <cellStyle name="Followed Hyperlink" xfId="3417" builtinId="9" hidden="1"/>
    <cellStyle name="Followed Hyperlink" xfId="3418" builtinId="9" hidden="1"/>
    <cellStyle name="Followed Hyperlink" xfId="3419" builtinId="9" hidden="1"/>
    <cellStyle name="Followed Hyperlink" xfId="3420" builtinId="9" hidden="1"/>
    <cellStyle name="Followed Hyperlink" xfId="3421" builtinId="9" hidden="1"/>
    <cellStyle name="Followed Hyperlink" xfId="3422" builtinId="9" hidden="1"/>
    <cellStyle name="Followed Hyperlink" xfId="3423" builtinId="9" hidden="1"/>
    <cellStyle name="Followed Hyperlink" xfId="3424" builtinId="9" hidden="1"/>
    <cellStyle name="Followed Hyperlink" xfId="3425" builtinId="9" hidden="1"/>
    <cellStyle name="Followed Hyperlink" xfId="3426" builtinId="9" hidden="1"/>
    <cellStyle name="Followed Hyperlink" xfId="3427" builtinId="9" hidden="1"/>
    <cellStyle name="Followed Hyperlink" xfId="3428" builtinId="9" hidden="1"/>
    <cellStyle name="Followed Hyperlink" xfId="3429" builtinId="9" hidden="1"/>
    <cellStyle name="Followed Hyperlink" xfId="3430" builtinId="9" hidden="1"/>
    <cellStyle name="Followed Hyperlink" xfId="3431" builtinId="9" hidden="1"/>
    <cellStyle name="Followed Hyperlink" xfId="3432" builtinId="9" hidden="1"/>
    <cellStyle name="Followed Hyperlink" xfId="3433" builtinId="9" hidden="1"/>
    <cellStyle name="Followed Hyperlink" xfId="3434" builtinId="9" hidden="1"/>
    <cellStyle name="Followed Hyperlink" xfId="3435" builtinId="9" hidden="1"/>
    <cellStyle name="Followed Hyperlink" xfId="3436" builtinId="9" hidden="1"/>
    <cellStyle name="Followed Hyperlink" xfId="3437" builtinId="9" hidden="1"/>
    <cellStyle name="Followed Hyperlink" xfId="3438" builtinId="9" hidden="1"/>
    <cellStyle name="Followed Hyperlink" xfId="3439" builtinId="9" hidden="1"/>
    <cellStyle name="Followed Hyperlink" xfId="3440" builtinId="9" hidden="1"/>
    <cellStyle name="Followed Hyperlink" xfId="3441" builtinId="9" hidden="1"/>
    <cellStyle name="Followed Hyperlink" xfId="3442" builtinId="9" hidden="1"/>
    <cellStyle name="Followed Hyperlink" xfId="3443" builtinId="9" hidden="1"/>
    <cellStyle name="Followed Hyperlink" xfId="3444" builtinId="9" hidden="1"/>
    <cellStyle name="Followed Hyperlink" xfId="3445" builtinId="9" hidden="1"/>
    <cellStyle name="Followed Hyperlink" xfId="3446" builtinId="9" hidden="1"/>
    <cellStyle name="Followed Hyperlink" xfId="3447" builtinId="9" hidden="1"/>
    <cellStyle name="Followed Hyperlink" xfId="3448" builtinId="9" hidden="1"/>
    <cellStyle name="Followed Hyperlink" xfId="3449" builtinId="9" hidden="1"/>
    <cellStyle name="Followed Hyperlink" xfId="3450" builtinId="9" hidden="1"/>
    <cellStyle name="Followed Hyperlink" xfId="3451" builtinId="9" hidden="1"/>
    <cellStyle name="Followed Hyperlink" xfId="3452" builtinId="9" hidden="1"/>
    <cellStyle name="Followed Hyperlink" xfId="3453" builtinId="9" hidden="1"/>
    <cellStyle name="Followed Hyperlink" xfId="3454" builtinId="9" hidden="1"/>
    <cellStyle name="Followed Hyperlink" xfId="3455" builtinId="9" hidden="1"/>
    <cellStyle name="Followed Hyperlink" xfId="3456" builtinId="9" hidden="1"/>
    <cellStyle name="Followed Hyperlink" xfId="3457" builtinId="9" hidden="1"/>
    <cellStyle name="Followed Hyperlink" xfId="3458" builtinId="9" hidden="1"/>
    <cellStyle name="Followed Hyperlink" xfId="3459" builtinId="9" hidden="1"/>
    <cellStyle name="Followed Hyperlink" xfId="3460" builtinId="9" hidden="1"/>
    <cellStyle name="Followed Hyperlink" xfId="3461" builtinId="9" hidden="1"/>
    <cellStyle name="Followed Hyperlink" xfId="3462" builtinId="9" hidden="1"/>
    <cellStyle name="Followed Hyperlink" xfId="3463" builtinId="9" hidden="1"/>
    <cellStyle name="Followed Hyperlink" xfId="3464" builtinId="9" hidden="1"/>
    <cellStyle name="Followed Hyperlink" xfId="3465" builtinId="9" hidden="1"/>
    <cellStyle name="Followed Hyperlink" xfId="3466" builtinId="9" hidden="1"/>
    <cellStyle name="Followed Hyperlink" xfId="3467" builtinId="9" hidden="1"/>
    <cellStyle name="Followed Hyperlink" xfId="3468" builtinId="9" hidden="1"/>
    <cellStyle name="Followed Hyperlink" xfId="3469" builtinId="9" hidden="1"/>
    <cellStyle name="Followed Hyperlink" xfId="3470" builtinId="9" hidden="1"/>
    <cellStyle name="Followed Hyperlink" xfId="3471" builtinId="9" hidden="1"/>
    <cellStyle name="Followed Hyperlink" xfId="3472" builtinId="9" hidden="1"/>
    <cellStyle name="Followed Hyperlink" xfId="3473" builtinId="9" hidden="1"/>
    <cellStyle name="Followed Hyperlink" xfId="3474" builtinId="9" hidden="1"/>
    <cellStyle name="Followed Hyperlink" xfId="3475" builtinId="9" hidden="1"/>
    <cellStyle name="Followed Hyperlink" xfId="3476" builtinId="9" hidden="1"/>
    <cellStyle name="Followed Hyperlink" xfId="3477" builtinId="9" hidden="1"/>
    <cellStyle name="Followed Hyperlink" xfId="3478" builtinId="9" hidden="1"/>
    <cellStyle name="Followed Hyperlink" xfId="3479" builtinId="9" hidden="1"/>
    <cellStyle name="Followed Hyperlink" xfId="3480" builtinId="9" hidden="1"/>
    <cellStyle name="Followed Hyperlink" xfId="3481" builtinId="9" hidden="1"/>
    <cellStyle name="Followed Hyperlink" xfId="3482" builtinId="9" hidden="1"/>
    <cellStyle name="Followed Hyperlink" xfId="3483" builtinId="9" hidden="1"/>
    <cellStyle name="Followed Hyperlink" xfId="3484" builtinId="9" hidden="1"/>
    <cellStyle name="Followed Hyperlink" xfId="3485" builtinId="9" hidden="1"/>
    <cellStyle name="Followed Hyperlink" xfId="3486" builtinId="9" hidden="1"/>
    <cellStyle name="Followed Hyperlink" xfId="3487" builtinId="9" hidden="1"/>
    <cellStyle name="Followed Hyperlink" xfId="3488" builtinId="9" hidden="1"/>
    <cellStyle name="Followed Hyperlink" xfId="3489" builtinId="9" hidden="1"/>
    <cellStyle name="Followed Hyperlink" xfId="3490" builtinId="9" hidden="1"/>
    <cellStyle name="Followed Hyperlink" xfId="3491" builtinId="9" hidden="1"/>
    <cellStyle name="Followed Hyperlink" xfId="3492" builtinId="9" hidden="1"/>
    <cellStyle name="Followed Hyperlink" xfId="3493" builtinId="9" hidden="1"/>
    <cellStyle name="Followed Hyperlink" xfId="3494" builtinId="9" hidden="1"/>
    <cellStyle name="Followed Hyperlink" xfId="3495" builtinId="9" hidden="1"/>
    <cellStyle name="Followed Hyperlink" xfId="3496" builtinId="9" hidden="1"/>
    <cellStyle name="Followed Hyperlink" xfId="3497" builtinId="9" hidden="1"/>
    <cellStyle name="Followed Hyperlink" xfId="3498" builtinId="9" hidden="1"/>
    <cellStyle name="Followed Hyperlink" xfId="3499" builtinId="9" hidden="1"/>
    <cellStyle name="Followed Hyperlink" xfId="3500" builtinId="9" hidden="1"/>
    <cellStyle name="Followed Hyperlink" xfId="3501" builtinId="9" hidden="1"/>
    <cellStyle name="Followed Hyperlink" xfId="3502" builtinId="9" hidden="1"/>
    <cellStyle name="Followed Hyperlink" xfId="3503" builtinId="9" hidden="1"/>
    <cellStyle name="Followed Hyperlink" xfId="3504" builtinId="9" hidden="1"/>
    <cellStyle name="Followed Hyperlink" xfId="3505" builtinId="9" hidden="1"/>
    <cellStyle name="Followed Hyperlink" xfId="3506" builtinId="9" hidden="1"/>
    <cellStyle name="Followed Hyperlink" xfId="3507" builtinId="9" hidden="1"/>
    <cellStyle name="Followed Hyperlink" xfId="3508" builtinId="9" hidden="1"/>
    <cellStyle name="Followed Hyperlink" xfId="3509" builtinId="9" hidden="1"/>
    <cellStyle name="Followed Hyperlink" xfId="3510" builtinId="9" hidden="1"/>
    <cellStyle name="Followed Hyperlink" xfId="3511" builtinId="9" hidden="1"/>
    <cellStyle name="Followed Hyperlink" xfId="3512" builtinId="9" hidden="1"/>
    <cellStyle name="Followed Hyperlink" xfId="3513"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8" builtinId="9" hidden="1"/>
    <cellStyle name="Followed Hyperlink" xfId="3519" builtinId="9" hidden="1"/>
    <cellStyle name="Followed Hyperlink" xfId="3520" builtinId="9" hidden="1"/>
    <cellStyle name="Followed Hyperlink" xfId="3521" builtinId="9" hidden="1"/>
    <cellStyle name="Followed Hyperlink" xfId="3522" builtinId="9" hidden="1"/>
    <cellStyle name="Followed Hyperlink" xfId="3523" builtinId="9" hidden="1"/>
    <cellStyle name="Followed Hyperlink" xfId="3524" builtinId="9" hidden="1"/>
    <cellStyle name="Followed Hyperlink" xfId="3525" builtinId="9" hidden="1"/>
    <cellStyle name="Followed Hyperlink" xfId="3526" builtinId="9" hidden="1"/>
    <cellStyle name="Followed Hyperlink" xfId="3527" builtinId="9" hidden="1"/>
    <cellStyle name="Followed Hyperlink" xfId="3528" builtinId="9" hidden="1"/>
    <cellStyle name="Followed Hyperlink" xfId="3529" builtinId="9" hidden="1"/>
    <cellStyle name="Followed Hyperlink" xfId="3530" builtinId="9" hidden="1"/>
    <cellStyle name="Followed Hyperlink" xfId="3531" builtinId="9" hidden="1"/>
    <cellStyle name="Followed Hyperlink" xfId="3532" builtinId="9" hidden="1"/>
    <cellStyle name="Followed Hyperlink" xfId="3533" builtinId="9" hidden="1"/>
    <cellStyle name="Followed Hyperlink" xfId="3534" builtinId="9" hidden="1"/>
    <cellStyle name="Followed Hyperlink" xfId="3535" builtinId="9" hidden="1"/>
    <cellStyle name="Followed Hyperlink" xfId="3536" builtinId="9" hidden="1"/>
    <cellStyle name="Followed Hyperlink" xfId="3537" builtinId="9" hidden="1"/>
    <cellStyle name="Followed Hyperlink" xfId="3538" builtinId="9" hidden="1"/>
    <cellStyle name="Followed Hyperlink" xfId="3539" builtinId="9" hidden="1"/>
    <cellStyle name="Followed Hyperlink" xfId="3540" builtinId="9" hidden="1"/>
    <cellStyle name="Followed Hyperlink" xfId="3541" builtinId="9" hidden="1"/>
    <cellStyle name="Followed Hyperlink" xfId="3542" builtinId="9" hidden="1"/>
    <cellStyle name="Followed Hyperlink" xfId="3543" builtinId="9" hidden="1"/>
    <cellStyle name="Followed Hyperlink" xfId="3544" builtinId="9" hidden="1"/>
    <cellStyle name="Followed Hyperlink" xfId="3545" builtinId="9" hidden="1"/>
    <cellStyle name="Followed Hyperlink" xfId="3546" builtinId="9" hidden="1"/>
    <cellStyle name="Followed Hyperlink" xfId="3547" builtinId="9" hidden="1"/>
    <cellStyle name="Followed Hyperlink" xfId="3548" builtinId="9" hidden="1"/>
    <cellStyle name="Followed Hyperlink" xfId="3549" builtinId="9" hidden="1"/>
    <cellStyle name="Followed Hyperlink" xfId="3550" builtinId="9" hidden="1"/>
    <cellStyle name="Followed Hyperlink" xfId="3551" builtinId="9" hidden="1"/>
    <cellStyle name="Followed Hyperlink" xfId="3552" builtinId="9" hidden="1"/>
    <cellStyle name="Followed Hyperlink" xfId="3553" builtinId="9" hidden="1"/>
    <cellStyle name="Followed Hyperlink" xfId="3554" builtinId="9" hidden="1"/>
    <cellStyle name="Followed Hyperlink" xfId="3555" builtinId="9" hidden="1"/>
    <cellStyle name="Followed Hyperlink" xfId="3556" builtinId="9" hidden="1"/>
    <cellStyle name="Followed Hyperlink" xfId="3557" builtinId="9" hidden="1"/>
    <cellStyle name="Followed Hyperlink" xfId="3558" builtinId="9" hidden="1"/>
    <cellStyle name="Followed Hyperlink" xfId="3559" builtinId="9" hidden="1"/>
    <cellStyle name="Followed Hyperlink" xfId="3560" builtinId="9" hidden="1"/>
    <cellStyle name="Followed Hyperlink" xfId="3561" builtinId="9" hidden="1"/>
    <cellStyle name="Followed Hyperlink" xfId="3562" builtinId="9" hidden="1"/>
    <cellStyle name="Followed Hyperlink" xfId="3563" builtinId="9" hidden="1"/>
    <cellStyle name="Followed Hyperlink" xfId="3564" builtinId="9" hidden="1"/>
    <cellStyle name="Followed Hyperlink" xfId="3565" builtinId="9" hidden="1"/>
    <cellStyle name="Followed Hyperlink" xfId="3566" builtinId="9" hidden="1"/>
    <cellStyle name="Followed Hyperlink" xfId="3567" builtinId="9" hidden="1"/>
    <cellStyle name="Followed Hyperlink" xfId="3568" builtinId="9" hidden="1"/>
    <cellStyle name="Followed Hyperlink" xfId="3569" builtinId="9" hidden="1"/>
    <cellStyle name="Followed Hyperlink" xfId="3570" builtinId="9" hidden="1"/>
    <cellStyle name="Followed Hyperlink" xfId="3571" builtinId="9" hidden="1"/>
    <cellStyle name="Followed Hyperlink" xfId="3572" builtinId="9" hidden="1"/>
    <cellStyle name="Followed Hyperlink" xfId="3573" builtinId="9" hidden="1"/>
    <cellStyle name="Followed Hyperlink" xfId="3574" builtinId="9" hidden="1"/>
    <cellStyle name="Followed Hyperlink" xfId="3575" builtinId="9" hidden="1"/>
    <cellStyle name="Followed Hyperlink" xfId="3576" builtinId="9" hidden="1"/>
    <cellStyle name="Followed Hyperlink" xfId="3577" builtinId="9" hidden="1"/>
    <cellStyle name="Followed Hyperlink" xfId="3578" builtinId="9" hidden="1"/>
    <cellStyle name="Followed Hyperlink" xfId="3579" builtinId="9" hidden="1"/>
    <cellStyle name="Followed Hyperlink" xfId="3580" builtinId="9" hidden="1"/>
    <cellStyle name="Followed Hyperlink" xfId="3581" builtinId="9" hidden="1"/>
    <cellStyle name="Followed Hyperlink" xfId="3582" builtinId="9" hidden="1"/>
    <cellStyle name="Followed Hyperlink" xfId="3583" builtinId="9" hidden="1"/>
    <cellStyle name="Followed Hyperlink" xfId="3584" builtinId="9" hidden="1"/>
    <cellStyle name="Followed Hyperlink" xfId="3585" builtinId="9" hidden="1"/>
    <cellStyle name="Followed Hyperlink" xfId="3586" builtinId="9" hidden="1"/>
    <cellStyle name="Followed Hyperlink" xfId="3587" builtinId="9" hidden="1"/>
    <cellStyle name="Followed Hyperlink" xfId="3588" builtinId="9" hidden="1"/>
    <cellStyle name="Followed Hyperlink" xfId="3589" builtinId="9" hidden="1"/>
    <cellStyle name="Followed Hyperlink" xfId="3590" builtinId="9" hidden="1"/>
    <cellStyle name="Followed Hyperlink" xfId="3591" builtinId="9" hidden="1"/>
    <cellStyle name="Followed Hyperlink" xfId="3592" builtinId="9" hidden="1"/>
    <cellStyle name="Followed Hyperlink" xfId="3593" builtinId="9" hidden="1"/>
    <cellStyle name="Followed Hyperlink" xfId="3594" builtinId="9" hidden="1"/>
    <cellStyle name="Followed Hyperlink" xfId="3595" builtinId="9" hidden="1"/>
    <cellStyle name="Followed Hyperlink" xfId="3596" builtinId="9" hidden="1"/>
    <cellStyle name="Followed Hyperlink" xfId="3597" builtinId="9" hidden="1"/>
    <cellStyle name="Followed Hyperlink" xfId="3598" builtinId="9" hidden="1"/>
    <cellStyle name="Followed Hyperlink" xfId="3599" builtinId="9" hidden="1"/>
    <cellStyle name="Followed Hyperlink" xfId="3600" builtinId="9" hidden="1"/>
    <cellStyle name="Followed Hyperlink" xfId="3601" builtinId="9" hidden="1"/>
    <cellStyle name="Followed Hyperlink" xfId="3602" builtinId="9" hidden="1"/>
    <cellStyle name="Followed Hyperlink" xfId="3603" builtinId="9" hidden="1"/>
    <cellStyle name="Followed Hyperlink" xfId="3604" builtinId="9" hidden="1"/>
    <cellStyle name="Followed Hyperlink" xfId="3605" builtinId="9" hidden="1"/>
    <cellStyle name="Followed Hyperlink" xfId="3606" builtinId="9" hidden="1"/>
    <cellStyle name="Followed Hyperlink" xfId="3607" builtinId="9" hidden="1"/>
    <cellStyle name="Followed Hyperlink" xfId="3608" builtinId="9" hidden="1"/>
    <cellStyle name="Followed Hyperlink" xfId="3609" builtinId="9" hidden="1"/>
    <cellStyle name="Followed Hyperlink" xfId="3610" builtinId="9" hidden="1"/>
    <cellStyle name="Followed Hyperlink" xfId="3611" builtinId="9" hidden="1"/>
    <cellStyle name="Followed Hyperlink" xfId="3612" builtinId="9" hidden="1"/>
    <cellStyle name="Followed Hyperlink" xfId="3613" builtinId="9" hidden="1"/>
    <cellStyle name="Followed Hyperlink" xfId="3614" builtinId="9" hidden="1"/>
    <cellStyle name="Followed Hyperlink" xfId="3615" builtinId="9" hidden="1"/>
    <cellStyle name="Followed Hyperlink" xfId="3616" builtinId="9" hidden="1"/>
    <cellStyle name="Followed Hyperlink" xfId="3617" builtinId="9" hidden="1"/>
    <cellStyle name="Followed Hyperlink" xfId="3618" builtinId="9" hidden="1"/>
    <cellStyle name="Followed Hyperlink" xfId="3619" builtinId="9" hidden="1"/>
    <cellStyle name="Followed Hyperlink" xfId="3620" builtinId="9" hidden="1"/>
    <cellStyle name="Followed Hyperlink" xfId="3621" builtinId="9" hidden="1"/>
    <cellStyle name="Followed Hyperlink" xfId="3622" builtinId="9" hidden="1"/>
    <cellStyle name="Followed Hyperlink" xfId="3623" builtinId="9" hidden="1"/>
    <cellStyle name="Followed Hyperlink" xfId="3624" builtinId="9" hidden="1"/>
    <cellStyle name="Followed Hyperlink" xfId="3625" builtinId="9" hidden="1"/>
    <cellStyle name="Followed Hyperlink" xfId="3626" builtinId="9" hidden="1"/>
    <cellStyle name="Followed Hyperlink" xfId="3627" builtinId="9" hidden="1"/>
    <cellStyle name="Followed Hyperlink" xfId="3628" builtinId="9" hidden="1"/>
    <cellStyle name="Followed Hyperlink" xfId="3629" builtinId="9" hidden="1"/>
    <cellStyle name="Followed Hyperlink" xfId="3630" builtinId="9" hidden="1"/>
    <cellStyle name="Followed Hyperlink" xfId="3631" builtinId="9" hidden="1"/>
    <cellStyle name="Followed Hyperlink" xfId="3632" builtinId="9" hidden="1"/>
    <cellStyle name="Followed Hyperlink" xfId="3633" builtinId="9" hidden="1"/>
    <cellStyle name="Followed Hyperlink" xfId="3634" builtinId="9" hidden="1"/>
    <cellStyle name="Followed Hyperlink" xfId="3635" builtinId="9" hidden="1"/>
    <cellStyle name="Followed Hyperlink" xfId="3636" builtinId="9" hidden="1"/>
    <cellStyle name="Followed Hyperlink" xfId="3637" builtinId="9" hidden="1"/>
    <cellStyle name="Followed Hyperlink" xfId="3638" builtinId="9" hidden="1"/>
    <cellStyle name="Followed Hyperlink" xfId="3639" builtinId="9" hidden="1"/>
    <cellStyle name="Followed Hyperlink" xfId="3640" builtinId="9" hidden="1"/>
    <cellStyle name="Followed Hyperlink" xfId="3641" builtinId="9" hidden="1"/>
    <cellStyle name="Followed Hyperlink" xfId="3642" builtinId="9" hidden="1"/>
    <cellStyle name="Followed Hyperlink" xfId="3643" builtinId="9" hidden="1"/>
    <cellStyle name="Followed Hyperlink" xfId="3644" builtinId="9" hidden="1"/>
    <cellStyle name="Followed Hyperlink" xfId="3645" builtinId="9" hidden="1"/>
    <cellStyle name="Followed Hyperlink" xfId="3646" builtinId="9" hidden="1"/>
    <cellStyle name="Followed Hyperlink" xfId="3647" builtinId="9" hidden="1"/>
    <cellStyle name="Followed Hyperlink" xfId="3648" builtinId="9" hidden="1"/>
    <cellStyle name="Followed Hyperlink" xfId="3649" builtinId="9" hidden="1"/>
    <cellStyle name="Followed Hyperlink" xfId="3650" builtinId="9" hidden="1"/>
    <cellStyle name="Followed Hyperlink" xfId="3651" builtinId="9" hidden="1"/>
    <cellStyle name="Followed Hyperlink" xfId="3652" builtinId="9" hidden="1"/>
    <cellStyle name="Followed Hyperlink" xfId="3653" builtinId="9" hidden="1"/>
    <cellStyle name="Followed Hyperlink" xfId="3654" builtinId="9" hidden="1"/>
    <cellStyle name="Followed Hyperlink" xfId="3655" builtinId="9" hidden="1"/>
    <cellStyle name="Followed Hyperlink" xfId="3656"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2" builtinId="9" hidden="1"/>
    <cellStyle name="Followed Hyperlink" xfId="3663" builtinId="9" hidden="1"/>
    <cellStyle name="Followed Hyperlink" xfId="3664" builtinId="9" hidden="1"/>
    <cellStyle name="Followed Hyperlink" xfId="3665" builtinId="9" hidden="1"/>
    <cellStyle name="Followed Hyperlink" xfId="3666" builtinId="9" hidden="1"/>
    <cellStyle name="Followed Hyperlink" xfId="3667" builtinId="9" hidden="1"/>
    <cellStyle name="Followed Hyperlink" xfId="3668" builtinId="9" hidden="1"/>
    <cellStyle name="Followed Hyperlink" xfId="3669" builtinId="9" hidden="1"/>
    <cellStyle name="Followed Hyperlink" xfId="3670" builtinId="9" hidden="1"/>
    <cellStyle name="Followed Hyperlink" xfId="3671" builtinId="9" hidden="1"/>
    <cellStyle name="Followed Hyperlink" xfId="3672" builtinId="9" hidden="1"/>
    <cellStyle name="Followed Hyperlink" xfId="3673" builtinId="9" hidden="1"/>
    <cellStyle name="Followed Hyperlink" xfId="3674" builtinId="9" hidden="1"/>
    <cellStyle name="Followed Hyperlink" xfId="3675" builtinId="9" hidden="1"/>
    <cellStyle name="Followed Hyperlink" xfId="3676" builtinId="9" hidden="1"/>
    <cellStyle name="Followed Hyperlink" xfId="3677" builtinId="9" hidden="1"/>
    <cellStyle name="Followed Hyperlink" xfId="3678" builtinId="9" hidden="1"/>
    <cellStyle name="Followed Hyperlink" xfId="3679" builtinId="9" hidden="1"/>
    <cellStyle name="Followed Hyperlink" xfId="3680" builtinId="9" hidden="1"/>
    <cellStyle name="Followed Hyperlink" xfId="3681" builtinId="9" hidden="1"/>
    <cellStyle name="Followed Hyperlink" xfId="3682" builtinId="9" hidden="1"/>
    <cellStyle name="Followed Hyperlink" xfId="3683" builtinId="9" hidden="1"/>
    <cellStyle name="Followed Hyperlink" xfId="3684" builtinId="9" hidden="1"/>
    <cellStyle name="Followed Hyperlink" xfId="3685" builtinId="9" hidden="1"/>
    <cellStyle name="Followed Hyperlink" xfId="3686" builtinId="9" hidden="1"/>
    <cellStyle name="Followed Hyperlink" xfId="3687" builtinId="9" hidden="1"/>
    <cellStyle name="Followed Hyperlink" xfId="3688" builtinId="9" hidden="1"/>
    <cellStyle name="Followed Hyperlink" xfId="3689" builtinId="9" hidden="1"/>
    <cellStyle name="Followed Hyperlink" xfId="3690" builtinId="9" hidden="1"/>
    <cellStyle name="Followed Hyperlink" xfId="3691" builtinId="9" hidden="1"/>
    <cellStyle name="Followed Hyperlink" xfId="3692"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8" builtinId="9" hidden="1"/>
    <cellStyle name="Followed Hyperlink" xfId="3699" builtinId="9" hidden="1"/>
    <cellStyle name="Followed Hyperlink" xfId="3700" builtinId="9" hidden="1"/>
    <cellStyle name="Followed Hyperlink" xfId="3701" builtinId="9" hidden="1"/>
    <cellStyle name="Followed Hyperlink" xfId="3702" builtinId="9" hidden="1"/>
    <cellStyle name="Followed Hyperlink" xfId="3703" builtinId="9" hidden="1"/>
    <cellStyle name="Followed Hyperlink" xfId="3704" builtinId="9" hidden="1"/>
    <cellStyle name="Followed Hyperlink" xfId="3705" builtinId="9" hidden="1"/>
    <cellStyle name="Followed Hyperlink" xfId="3706" builtinId="9" hidden="1"/>
    <cellStyle name="Followed Hyperlink" xfId="3707" builtinId="9" hidden="1"/>
    <cellStyle name="Followed Hyperlink" xfId="3708" builtinId="9" hidden="1"/>
    <cellStyle name="Followed Hyperlink" xfId="3709" builtinId="9" hidden="1"/>
    <cellStyle name="Followed Hyperlink" xfId="3710" builtinId="9" hidden="1"/>
    <cellStyle name="Followed Hyperlink" xfId="3711" builtinId="9" hidden="1"/>
    <cellStyle name="Followed Hyperlink" xfId="3712" builtinId="9" hidden="1"/>
    <cellStyle name="Followed Hyperlink" xfId="3713" builtinId="9" hidden="1"/>
    <cellStyle name="Followed Hyperlink" xfId="3714" builtinId="9" hidden="1"/>
    <cellStyle name="Followed Hyperlink" xfId="3715" builtinId="9" hidden="1"/>
    <cellStyle name="Followed Hyperlink" xfId="3716" builtinId="9" hidden="1"/>
    <cellStyle name="Followed Hyperlink" xfId="3717" builtinId="9" hidden="1"/>
    <cellStyle name="Followed Hyperlink" xfId="3718" builtinId="9" hidden="1"/>
    <cellStyle name="Followed Hyperlink" xfId="3719" builtinId="9" hidden="1"/>
    <cellStyle name="Followed Hyperlink" xfId="3720" builtinId="9" hidden="1"/>
    <cellStyle name="Followed Hyperlink" xfId="3721" builtinId="9" hidden="1"/>
    <cellStyle name="Followed Hyperlink" xfId="3722" builtinId="9" hidden="1"/>
    <cellStyle name="Followed Hyperlink" xfId="3723" builtinId="9" hidden="1"/>
    <cellStyle name="Followed Hyperlink" xfId="3724" builtinId="9" hidden="1"/>
    <cellStyle name="Followed Hyperlink" xfId="3725" builtinId="9" hidden="1"/>
    <cellStyle name="Followed Hyperlink" xfId="3726" builtinId="9" hidden="1"/>
    <cellStyle name="Followed Hyperlink" xfId="3727"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32" builtinId="9" hidden="1"/>
    <cellStyle name="Followed Hyperlink" xfId="3733" builtinId="9" hidden="1"/>
    <cellStyle name="Followed Hyperlink" xfId="3734" builtinId="9" hidden="1"/>
    <cellStyle name="Followed Hyperlink" xfId="3735" builtinId="9" hidden="1"/>
    <cellStyle name="Followed Hyperlink" xfId="3736" builtinId="9" hidden="1"/>
    <cellStyle name="Followed Hyperlink" xfId="3737" builtinId="9" hidden="1"/>
    <cellStyle name="Followed Hyperlink" xfId="3738" builtinId="9" hidden="1"/>
    <cellStyle name="Followed Hyperlink" xfId="3739" builtinId="9" hidden="1"/>
    <cellStyle name="Followed Hyperlink" xfId="3740" builtinId="9" hidden="1"/>
    <cellStyle name="Followed Hyperlink" xfId="3741" builtinId="9" hidden="1"/>
    <cellStyle name="Followed Hyperlink" xfId="3742" builtinId="9" hidden="1"/>
    <cellStyle name="Followed Hyperlink" xfId="3743" builtinId="9" hidden="1"/>
    <cellStyle name="Followed Hyperlink" xfId="3744" builtinId="9" hidden="1"/>
    <cellStyle name="Followed Hyperlink" xfId="3745" builtinId="9" hidden="1"/>
    <cellStyle name="Followed Hyperlink" xfId="3746" builtinId="9" hidden="1"/>
    <cellStyle name="Followed Hyperlink" xfId="3747" builtinId="9" hidden="1"/>
    <cellStyle name="Followed Hyperlink" xfId="3748" builtinId="9" hidden="1"/>
    <cellStyle name="Followed Hyperlink" xfId="3749" builtinId="9" hidden="1"/>
    <cellStyle name="Followed Hyperlink" xfId="3750" builtinId="9" hidden="1"/>
    <cellStyle name="Followed Hyperlink" xfId="3751" builtinId="9" hidden="1"/>
    <cellStyle name="Followed Hyperlink" xfId="3752" builtinId="9" hidden="1"/>
    <cellStyle name="Followed Hyperlink" xfId="3753" builtinId="9" hidden="1"/>
    <cellStyle name="Followed Hyperlink" xfId="3754" builtinId="9" hidden="1"/>
    <cellStyle name="Followed Hyperlink" xfId="3755" builtinId="9" hidden="1"/>
    <cellStyle name="Followed Hyperlink" xfId="3756" builtinId="9" hidden="1"/>
    <cellStyle name="Followed Hyperlink" xfId="3757" builtinId="9" hidden="1"/>
    <cellStyle name="Followed Hyperlink" xfId="3758" builtinId="9" hidden="1"/>
    <cellStyle name="Followed Hyperlink" xfId="3759" builtinId="9" hidden="1"/>
    <cellStyle name="Followed Hyperlink" xfId="3760" builtinId="9" hidden="1"/>
    <cellStyle name="Followed Hyperlink" xfId="3761" builtinId="9" hidden="1"/>
    <cellStyle name="Followed Hyperlink" xfId="3762" builtinId="9" hidden="1"/>
    <cellStyle name="Followed Hyperlink" xfId="3763" builtinId="9" hidden="1"/>
    <cellStyle name="Followed Hyperlink" xfId="3764" builtinId="9" hidden="1"/>
    <cellStyle name="Followed Hyperlink" xfId="3765" builtinId="9" hidden="1"/>
    <cellStyle name="Followed Hyperlink" xfId="3766" builtinId="9" hidden="1"/>
    <cellStyle name="Followed Hyperlink" xfId="3767" builtinId="9" hidden="1"/>
    <cellStyle name="Followed Hyperlink" xfId="3768" builtinId="9" hidden="1"/>
    <cellStyle name="Followed Hyperlink" xfId="3769" builtinId="9" hidden="1"/>
    <cellStyle name="Followed Hyperlink" xfId="3770" builtinId="9" hidden="1"/>
    <cellStyle name="Followed Hyperlink" xfId="3771" builtinId="9" hidden="1"/>
    <cellStyle name="Followed Hyperlink" xfId="3772" builtinId="9" hidden="1"/>
    <cellStyle name="Followed Hyperlink" xfId="3773" builtinId="9" hidden="1"/>
    <cellStyle name="Followed Hyperlink" xfId="3774" builtinId="9" hidden="1"/>
    <cellStyle name="Followed Hyperlink" xfId="3775" builtinId="9" hidden="1"/>
    <cellStyle name="Followed Hyperlink" xfId="3776" builtinId="9" hidden="1"/>
    <cellStyle name="Followed Hyperlink" xfId="3777" builtinId="9" hidden="1"/>
    <cellStyle name="Followed Hyperlink" xfId="3778" builtinId="9" hidden="1"/>
    <cellStyle name="Followed Hyperlink" xfId="3779" builtinId="9" hidden="1"/>
    <cellStyle name="Followed Hyperlink" xfId="3780" builtinId="9" hidden="1"/>
    <cellStyle name="Followed Hyperlink" xfId="3781" builtinId="9" hidden="1"/>
    <cellStyle name="Followed Hyperlink" xfId="3782" builtinId="9" hidden="1"/>
    <cellStyle name="Followed Hyperlink" xfId="3783" builtinId="9" hidden="1"/>
    <cellStyle name="Followed Hyperlink" xfId="3784" builtinId="9" hidden="1"/>
    <cellStyle name="Followed Hyperlink" xfId="3785" builtinId="9" hidden="1"/>
    <cellStyle name="Followed Hyperlink" xfId="3786" builtinId="9" hidden="1"/>
    <cellStyle name="Followed Hyperlink" xfId="3787" builtinId="9" hidden="1"/>
    <cellStyle name="Followed Hyperlink" xfId="3788" builtinId="9" hidden="1"/>
    <cellStyle name="Followed Hyperlink" xfId="3789" builtinId="9" hidden="1"/>
    <cellStyle name="Followed Hyperlink" xfId="3790" builtinId="9" hidden="1"/>
    <cellStyle name="Followed Hyperlink" xfId="3791" builtinId="9" hidden="1"/>
    <cellStyle name="Followed Hyperlink" xfId="3792" builtinId="9" hidden="1"/>
    <cellStyle name="Followed Hyperlink" xfId="3793" builtinId="9" hidden="1"/>
    <cellStyle name="Followed Hyperlink" xfId="3794" builtinId="9" hidden="1"/>
    <cellStyle name="Followed Hyperlink" xfId="3795" builtinId="9" hidden="1"/>
    <cellStyle name="Followed Hyperlink" xfId="3796" builtinId="9" hidden="1"/>
    <cellStyle name="Followed Hyperlink" xfId="3797" builtinId="9" hidden="1"/>
    <cellStyle name="Followed Hyperlink" xfId="3798"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4" builtinId="9" hidden="1"/>
    <cellStyle name="Followed Hyperlink" xfId="3805" builtinId="9" hidden="1"/>
    <cellStyle name="Followed Hyperlink" xfId="3806" builtinId="9" hidden="1"/>
    <cellStyle name="Followed Hyperlink" xfId="3807" builtinId="9" hidden="1"/>
    <cellStyle name="Followed Hyperlink" xfId="3808" builtinId="9" hidden="1"/>
    <cellStyle name="Followed Hyperlink" xfId="3809" builtinId="9" hidden="1"/>
    <cellStyle name="Followed Hyperlink" xfId="3810" builtinId="9" hidden="1"/>
    <cellStyle name="Followed Hyperlink" xfId="3811" builtinId="9" hidden="1"/>
    <cellStyle name="Followed Hyperlink" xfId="3812" builtinId="9" hidden="1"/>
    <cellStyle name="Followed Hyperlink" xfId="3813" builtinId="9" hidden="1"/>
    <cellStyle name="Followed Hyperlink" xfId="3814" builtinId="9" hidden="1"/>
    <cellStyle name="Followed Hyperlink" xfId="3815" builtinId="9" hidden="1"/>
    <cellStyle name="Followed Hyperlink" xfId="3816" builtinId="9" hidden="1"/>
    <cellStyle name="Followed Hyperlink" xfId="3817" builtinId="9" hidden="1"/>
    <cellStyle name="Followed Hyperlink" xfId="3818" builtinId="9" hidden="1"/>
    <cellStyle name="Followed Hyperlink" xfId="3819" builtinId="9" hidden="1"/>
    <cellStyle name="Followed Hyperlink" xfId="3820" builtinId="9" hidden="1"/>
    <cellStyle name="Followed Hyperlink" xfId="3821" builtinId="9" hidden="1"/>
    <cellStyle name="Followed Hyperlink" xfId="3822" builtinId="9" hidden="1"/>
    <cellStyle name="Followed Hyperlink" xfId="3823" builtinId="9" hidden="1"/>
    <cellStyle name="Followed Hyperlink" xfId="3824" builtinId="9" hidden="1"/>
    <cellStyle name="Followed Hyperlink" xfId="3825" builtinId="9" hidden="1"/>
    <cellStyle name="Followed Hyperlink" xfId="3826" builtinId="9" hidden="1"/>
    <cellStyle name="Followed Hyperlink" xfId="3827" builtinId="9" hidden="1"/>
    <cellStyle name="Followed Hyperlink" xfId="3828" builtinId="9" hidden="1"/>
    <cellStyle name="Followed Hyperlink" xfId="3829" builtinId="9" hidden="1"/>
    <cellStyle name="Followed Hyperlink" xfId="3830" builtinId="9" hidden="1"/>
    <cellStyle name="Followed Hyperlink" xfId="3831" builtinId="9" hidden="1"/>
    <cellStyle name="Followed Hyperlink" xfId="3832" builtinId="9" hidden="1"/>
    <cellStyle name="Followed Hyperlink" xfId="3833" builtinId="9" hidden="1"/>
    <cellStyle name="Followed Hyperlink" xfId="3834" builtinId="9" hidden="1"/>
    <cellStyle name="Followed Hyperlink" xfId="3835" builtinId="9" hidden="1"/>
    <cellStyle name="Followed Hyperlink" xfId="3836" builtinId="9" hidden="1"/>
    <cellStyle name="Followed Hyperlink" xfId="3837" builtinId="9" hidden="1"/>
    <cellStyle name="Followed Hyperlink" xfId="3838" builtinId="9" hidden="1"/>
    <cellStyle name="Followed Hyperlink" xfId="3839" builtinId="9" hidden="1"/>
    <cellStyle name="Followed Hyperlink" xfId="3840" builtinId="9" hidden="1"/>
    <cellStyle name="Followed Hyperlink" xfId="3841" builtinId="9" hidden="1"/>
    <cellStyle name="Followed Hyperlink" xfId="3842" builtinId="9" hidden="1"/>
    <cellStyle name="Followed Hyperlink" xfId="3843" builtinId="9" hidden="1"/>
    <cellStyle name="Followed Hyperlink" xfId="3844" builtinId="9" hidden="1"/>
    <cellStyle name="Followed Hyperlink" xfId="3845" builtinId="9" hidden="1"/>
    <cellStyle name="Followed Hyperlink" xfId="3846" builtinId="9" hidden="1"/>
    <cellStyle name="Followed Hyperlink" xfId="3847" builtinId="9" hidden="1"/>
    <cellStyle name="Followed Hyperlink" xfId="3848" builtinId="9" hidden="1"/>
    <cellStyle name="Followed Hyperlink" xfId="3849" builtinId="9" hidden="1"/>
    <cellStyle name="Followed Hyperlink" xfId="3850" builtinId="9" hidden="1"/>
    <cellStyle name="Followed Hyperlink" xfId="3851" builtinId="9" hidden="1"/>
    <cellStyle name="Followed Hyperlink" xfId="3852" builtinId="9" hidden="1"/>
    <cellStyle name="Followed Hyperlink" xfId="3853" builtinId="9" hidden="1"/>
    <cellStyle name="Followed Hyperlink" xfId="3854" builtinId="9" hidden="1"/>
    <cellStyle name="Followed Hyperlink" xfId="3855" builtinId="9" hidden="1"/>
    <cellStyle name="Followed Hyperlink" xfId="3856" builtinId="9" hidden="1"/>
    <cellStyle name="Followed Hyperlink" xfId="3857" builtinId="9" hidden="1"/>
    <cellStyle name="Followed Hyperlink" xfId="3858" builtinId="9" hidden="1"/>
    <cellStyle name="Followed Hyperlink" xfId="3859" builtinId="9" hidden="1"/>
    <cellStyle name="Followed Hyperlink" xfId="3860" builtinId="9" hidden="1"/>
    <cellStyle name="Followed Hyperlink" xfId="3861" builtinId="9" hidden="1"/>
    <cellStyle name="Followed Hyperlink" xfId="3862" builtinId="9" hidden="1"/>
    <cellStyle name="Followed Hyperlink" xfId="3863" builtinId="9" hidden="1"/>
    <cellStyle name="Followed Hyperlink" xfId="3864" builtinId="9" hidden="1"/>
    <cellStyle name="Followed Hyperlink" xfId="3865" builtinId="9" hidden="1"/>
    <cellStyle name="Followed Hyperlink" xfId="3866" builtinId="9" hidden="1"/>
    <cellStyle name="Followed Hyperlink" xfId="3867" builtinId="9" hidden="1"/>
    <cellStyle name="Followed Hyperlink" xfId="3868" builtinId="9" hidden="1"/>
    <cellStyle name="Followed Hyperlink" xfId="3869"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3874" builtinId="9" hidden="1"/>
    <cellStyle name="Followed Hyperlink" xfId="3875" builtinId="9" hidden="1"/>
    <cellStyle name="Followed Hyperlink" xfId="3876" builtinId="9" hidden="1"/>
    <cellStyle name="Followed Hyperlink" xfId="3877" builtinId="9" hidden="1"/>
    <cellStyle name="Followed Hyperlink" xfId="3878" builtinId="9" hidden="1"/>
    <cellStyle name="Followed Hyperlink" xfId="3879" builtinId="9" hidden="1"/>
    <cellStyle name="Followed Hyperlink" xfId="3880" builtinId="9" hidden="1"/>
    <cellStyle name="Followed Hyperlink" xfId="3881" builtinId="9" hidden="1"/>
    <cellStyle name="Followed Hyperlink" xfId="3882" builtinId="9" hidden="1"/>
    <cellStyle name="Followed Hyperlink" xfId="3883" builtinId="9" hidden="1"/>
    <cellStyle name="Followed Hyperlink" xfId="3884" builtinId="9" hidden="1"/>
    <cellStyle name="Followed Hyperlink" xfId="3885" builtinId="9" hidden="1"/>
    <cellStyle name="Followed Hyperlink" xfId="3886" builtinId="9" hidden="1"/>
    <cellStyle name="Followed Hyperlink" xfId="3887" builtinId="9" hidden="1"/>
    <cellStyle name="Followed Hyperlink" xfId="3888" builtinId="9" hidden="1"/>
    <cellStyle name="Followed Hyperlink" xfId="3889" builtinId="9" hidden="1"/>
    <cellStyle name="Followed Hyperlink" xfId="3890" builtinId="9" hidden="1"/>
    <cellStyle name="Followed Hyperlink" xfId="3891" builtinId="9" hidden="1"/>
    <cellStyle name="Followed Hyperlink" xfId="3892" builtinId="9" hidden="1"/>
    <cellStyle name="Followed Hyperlink" xfId="3893"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98" builtinId="9" hidden="1"/>
    <cellStyle name="Followed Hyperlink" xfId="3899" builtinId="9" hidden="1"/>
    <cellStyle name="Followed Hyperlink" xfId="3900" builtinId="9" hidden="1"/>
    <cellStyle name="Followed Hyperlink" xfId="3901" builtinId="9" hidden="1"/>
    <cellStyle name="Followed Hyperlink" xfId="3902" builtinId="9" hidden="1"/>
    <cellStyle name="Followed Hyperlink" xfId="3903" builtinId="9" hidden="1"/>
    <cellStyle name="Followed Hyperlink" xfId="3904" builtinId="9" hidden="1"/>
    <cellStyle name="Followed Hyperlink" xfId="3905" builtinId="9" hidden="1"/>
    <cellStyle name="Followed Hyperlink" xfId="3906" builtinId="9" hidden="1"/>
    <cellStyle name="Followed Hyperlink" xfId="3907" builtinId="9" hidden="1"/>
    <cellStyle name="Followed Hyperlink" xfId="3908" builtinId="9" hidden="1"/>
    <cellStyle name="Followed Hyperlink" xfId="3909" builtinId="9" hidden="1"/>
    <cellStyle name="Followed Hyperlink" xfId="3910" builtinId="9" hidden="1"/>
    <cellStyle name="Followed Hyperlink" xfId="3911" builtinId="9" hidden="1"/>
    <cellStyle name="Followed Hyperlink" xfId="3912" builtinId="9" hidden="1"/>
    <cellStyle name="Followed Hyperlink" xfId="3913" builtinId="9" hidden="1"/>
    <cellStyle name="Followed Hyperlink" xfId="3914" builtinId="9" hidden="1"/>
    <cellStyle name="Followed Hyperlink" xfId="3915" builtinId="9" hidden="1"/>
    <cellStyle name="Followed Hyperlink" xfId="3916" builtinId="9" hidden="1"/>
    <cellStyle name="Followed Hyperlink" xfId="3917" builtinId="9" hidden="1"/>
    <cellStyle name="Followed Hyperlink" xfId="3918" builtinId="9" hidden="1"/>
    <cellStyle name="Followed Hyperlink" xfId="3919" builtinId="9" hidden="1"/>
    <cellStyle name="Followed Hyperlink" xfId="3920" builtinId="9" hidden="1"/>
    <cellStyle name="Followed Hyperlink" xfId="3921" builtinId="9" hidden="1"/>
    <cellStyle name="Followed Hyperlink" xfId="3922" builtinId="9" hidden="1"/>
    <cellStyle name="Followed Hyperlink" xfId="3923" builtinId="9" hidden="1"/>
    <cellStyle name="Followed Hyperlink" xfId="3924" builtinId="9" hidden="1"/>
    <cellStyle name="Followed Hyperlink" xfId="3925" builtinId="9" hidden="1"/>
    <cellStyle name="Followed Hyperlink" xfId="3926" builtinId="9" hidden="1"/>
    <cellStyle name="Followed Hyperlink" xfId="3927" builtinId="9" hidden="1"/>
    <cellStyle name="Followed Hyperlink" xfId="3928" builtinId="9" hidden="1"/>
    <cellStyle name="Followed Hyperlink" xfId="3929" builtinId="9" hidden="1"/>
    <cellStyle name="Followed Hyperlink" xfId="3930" builtinId="9" hidden="1"/>
    <cellStyle name="Followed Hyperlink" xfId="3931" builtinId="9" hidden="1"/>
    <cellStyle name="Followed Hyperlink" xfId="3932" builtinId="9" hidden="1"/>
    <cellStyle name="Followed Hyperlink" xfId="3933" builtinId="9" hidden="1"/>
    <cellStyle name="Followed Hyperlink" xfId="3934" builtinId="9" hidden="1"/>
    <cellStyle name="Followed Hyperlink" xfId="3935" builtinId="9" hidden="1"/>
    <cellStyle name="Followed Hyperlink" xfId="3936" builtinId="9" hidden="1"/>
    <cellStyle name="Followed Hyperlink" xfId="3937" builtinId="9" hidden="1"/>
    <cellStyle name="Followed Hyperlink" xfId="3938" builtinId="9" hidden="1"/>
    <cellStyle name="Followed Hyperlink" xfId="3939" builtinId="9" hidden="1"/>
    <cellStyle name="Followed Hyperlink" xfId="3940" builtinId="9" hidden="1"/>
    <cellStyle name="Followed Hyperlink" xfId="3941" builtinId="9" hidden="1"/>
    <cellStyle name="Followed Hyperlink" xfId="3942" builtinId="9" hidden="1"/>
    <cellStyle name="Followed Hyperlink" xfId="3943" builtinId="9" hidden="1"/>
    <cellStyle name="Followed Hyperlink" xfId="3944" builtinId="9" hidden="1"/>
    <cellStyle name="Followed Hyperlink" xfId="3945" builtinId="9" hidden="1"/>
    <cellStyle name="Followed Hyperlink" xfId="3946" builtinId="9" hidden="1"/>
    <cellStyle name="Followed Hyperlink" xfId="3947" builtinId="9" hidden="1"/>
    <cellStyle name="Followed Hyperlink" xfId="3948" builtinId="9" hidden="1"/>
    <cellStyle name="Followed Hyperlink" xfId="3949" builtinId="9" hidden="1"/>
    <cellStyle name="Followed Hyperlink" xfId="3950" builtinId="9" hidden="1"/>
    <cellStyle name="Followed Hyperlink" xfId="3951" builtinId="9" hidden="1"/>
    <cellStyle name="Followed Hyperlink" xfId="3952" builtinId="9" hidden="1"/>
    <cellStyle name="Followed Hyperlink" xfId="3953" builtinId="9" hidden="1"/>
    <cellStyle name="Followed Hyperlink" xfId="3954" builtinId="9" hidden="1"/>
    <cellStyle name="Followed Hyperlink" xfId="3955" builtinId="9" hidden="1"/>
    <cellStyle name="Followed Hyperlink" xfId="3956" builtinId="9" hidden="1"/>
    <cellStyle name="Followed Hyperlink" xfId="3957" builtinId="9" hidden="1"/>
    <cellStyle name="Followed Hyperlink" xfId="3958" builtinId="9" hidden="1"/>
    <cellStyle name="Followed Hyperlink" xfId="3959" builtinId="9" hidden="1"/>
    <cellStyle name="Followed Hyperlink" xfId="3960" builtinId="9" hidden="1"/>
    <cellStyle name="Followed Hyperlink" xfId="3961" builtinId="9" hidden="1"/>
    <cellStyle name="Followed Hyperlink" xfId="3962" builtinId="9" hidden="1"/>
    <cellStyle name="Followed Hyperlink" xfId="3963" builtinId="9" hidden="1"/>
    <cellStyle name="Followed Hyperlink" xfId="3964" builtinId="9" hidden="1"/>
    <cellStyle name="Followed Hyperlink" xfId="3965" builtinId="9" hidden="1"/>
    <cellStyle name="Followed Hyperlink" xfId="3966" builtinId="9" hidden="1"/>
    <cellStyle name="Followed Hyperlink" xfId="3967" builtinId="9" hidden="1"/>
    <cellStyle name="Followed Hyperlink" xfId="3968" builtinId="9" hidden="1"/>
    <cellStyle name="Followed Hyperlink" xfId="3969" builtinId="9" hidden="1"/>
    <cellStyle name="Followed Hyperlink" xfId="3970" builtinId="9" hidden="1"/>
    <cellStyle name="Followed Hyperlink" xfId="3971" builtinId="9" hidden="1"/>
    <cellStyle name="Followed Hyperlink" xfId="3972" builtinId="9" hidden="1"/>
    <cellStyle name="Followed Hyperlink" xfId="3973" builtinId="9" hidden="1"/>
    <cellStyle name="Followed Hyperlink" xfId="3974" builtinId="9" hidden="1"/>
    <cellStyle name="Followed Hyperlink" xfId="3975" builtinId="9" hidden="1"/>
    <cellStyle name="Followed Hyperlink" xfId="3976" builtinId="9" hidden="1"/>
    <cellStyle name="Followed Hyperlink" xfId="3977" builtinId="9" hidden="1"/>
    <cellStyle name="Followed Hyperlink" xfId="3978" builtinId="9" hidden="1"/>
    <cellStyle name="Followed Hyperlink" xfId="3979" builtinId="9" hidden="1"/>
    <cellStyle name="Followed Hyperlink" xfId="3980" builtinId="9" hidden="1"/>
    <cellStyle name="Followed Hyperlink" xfId="3981" builtinId="9" hidden="1"/>
    <cellStyle name="Followed Hyperlink" xfId="3982" builtinId="9" hidden="1"/>
    <cellStyle name="Followed Hyperlink" xfId="3983" builtinId="9" hidden="1"/>
    <cellStyle name="Followed Hyperlink" xfId="3984" builtinId="9" hidden="1"/>
    <cellStyle name="Followed Hyperlink" xfId="3985" builtinId="9" hidden="1"/>
    <cellStyle name="Followed Hyperlink" xfId="3986" builtinId="9" hidden="1"/>
    <cellStyle name="Followed Hyperlink" xfId="3987" builtinId="9" hidden="1"/>
    <cellStyle name="Followed Hyperlink" xfId="3988" builtinId="9" hidden="1"/>
    <cellStyle name="Followed Hyperlink" xfId="3989" builtinId="9" hidden="1"/>
    <cellStyle name="Followed Hyperlink" xfId="3990" builtinId="9" hidden="1"/>
    <cellStyle name="Followed Hyperlink" xfId="3991" builtinId="9" hidden="1"/>
    <cellStyle name="Followed Hyperlink" xfId="3992" builtinId="9" hidden="1"/>
    <cellStyle name="Followed Hyperlink" xfId="3993" builtinId="9" hidden="1"/>
    <cellStyle name="Followed Hyperlink" xfId="3994" builtinId="9" hidden="1"/>
    <cellStyle name="Followed Hyperlink" xfId="3995" builtinId="9" hidden="1"/>
    <cellStyle name="Followed Hyperlink" xfId="3996" builtinId="9" hidden="1"/>
    <cellStyle name="Followed Hyperlink" xfId="3997" builtinId="9" hidden="1"/>
    <cellStyle name="Followed Hyperlink" xfId="3998"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3" builtinId="9" hidden="1"/>
    <cellStyle name="Followed Hyperlink" xfId="4004" builtinId="9" hidden="1"/>
    <cellStyle name="Followed Hyperlink" xfId="4005" builtinId="9" hidden="1"/>
    <cellStyle name="Followed Hyperlink" xfId="4006" builtinId="9" hidden="1"/>
    <cellStyle name="Followed Hyperlink" xfId="4007" builtinId="9" hidden="1"/>
    <cellStyle name="Followed Hyperlink" xfId="4008" builtinId="9" hidden="1"/>
    <cellStyle name="Followed Hyperlink" xfId="4009" builtinId="9" hidden="1"/>
    <cellStyle name="Followed Hyperlink" xfId="4010" builtinId="9" hidden="1"/>
    <cellStyle name="Followed Hyperlink" xfId="4011" builtinId="9" hidden="1"/>
    <cellStyle name="Followed Hyperlink" xfId="4012" builtinId="9" hidden="1"/>
    <cellStyle name="Followed Hyperlink" xfId="4013" builtinId="9" hidden="1"/>
    <cellStyle name="Followed Hyperlink" xfId="4014" builtinId="9" hidden="1"/>
    <cellStyle name="Followed Hyperlink" xfId="4015" builtinId="9" hidden="1"/>
    <cellStyle name="Followed Hyperlink" xfId="4016" builtinId="9" hidden="1"/>
    <cellStyle name="Followed Hyperlink" xfId="4017" builtinId="9" hidden="1"/>
    <cellStyle name="Followed Hyperlink" xfId="4018" builtinId="9" hidden="1"/>
    <cellStyle name="Followed Hyperlink" xfId="4019" builtinId="9" hidden="1"/>
    <cellStyle name="Followed Hyperlink" xfId="4020" builtinId="9" hidden="1"/>
    <cellStyle name="Followed Hyperlink" xfId="4021" builtinId="9" hidden="1"/>
    <cellStyle name="Followed Hyperlink" xfId="4022" builtinId="9" hidden="1"/>
    <cellStyle name="Followed Hyperlink" xfId="4023" builtinId="9" hidden="1"/>
    <cellStyle name="Followed Hyperlink" xfId="4024" builtinId="9" hidden="1"/>
    <cellStyle name="Followed Hyperlink" xfId="4025" builtinId="9" hidden="1"/>
    <cellStyle name="Followed Hyperlink" xfId="4026" builtinId="9" hidden="1"/>
    <cellStyle name="Followed Hyperlink" xfId="4027" builtinId="9" hidden="1"/>
    <cellStyle name="Followed Hyperlink" xfId="4028" builtinId="9" hidden="1"/>
    <cellStyle name="Followed Hyperlink" xfId="4029" builtinId="9" hidden="1"/>
    <cellStyle name="Followed Hyperlink" xfId="4030" builtinId="9" hidden="1"/>
    <cellStyle name="Followed Hyperlink" xfId="4031" builtinId="9" hidden="1"/>
    <cellStyle name="Followed Hyperlink" xfId="4032" builtinId="9" hidden="1"/>
    <cellStyle name="Followed Hyperlink" xfId="4033" builtinId="9" hidden="1"/>
    <cellStyle name="Followed Hyperlink" xfId="4034" builtinId="9" hidden="1"/>
    <cellStyle name="Followed Hyperlink" xfId="4035" builtinId="9" hidden="1"/>
    <cellStyle name="Followed Hyperlink" xfId="4036" builtinId="9" hidden="1"/>
    <cellStyle name="Followed Hyperlink" xfId="4037" builtinId="9" hidden="1"/>
    <cellStyle name="Followed Hyperlink" xfId="4038" builtinId="9" hidden="1"/>
    <cellStyle name="Followed Hyperlink" xfId="4039"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5" builtinId="9" hidden="1"/>
    <cellStyle name="Followed Hyperlink" xfId="4046" builtinId="9" hidden="1"/>
    <cellStyle name="Followed Hyperlink" xfId="4047" builtinId="9" hidden="1"/>
    <cellStyle name="Followed Hyperlink" xfId="4048" builtinId="9" hidden="1"/>
    <cellStyle name="Followed Hyperlink" xfId="4049" builtinId="9" hidden="1"/>
    <cellStyle name="Followed Hyperlink" xfId="4050" builtinId="9" hidden="1"/>
    <cellStyle name="Followed Hyperlink" xfId="4051" builtinId="9" hidden="1"/>
    <cellStyle name="Followed Hyperlink" xfId="4052" builtinId="9" hidden="1"/>
    <cellStyle name="Followed Hyperlink" xfId="4053" builtinId="9" hidden="1"/>
    <cellStyle name="Followed Hyperlink" xfId="4054" builtinId="9" hidden="1"/>
    <cellStyle name="Followed Hyperlink" xfId="4055" builtinId="9" hidden="1"/>
    <cellStyle name="Followed Hyperlink" xfId="4056" builtinId="9" hidden="1"/>
    <cellStyle name="Followed Hyperlink" xfId="4057" builtinId="9" hidden="1"/>
    <cellStyle name="Followed Hyperlink" xfId="4058" builtinId="9" hidden="1"/>
    <cellStyle name="Followed Hyperlink" xfId="4059" builtinId="9" hidden="1"/>
    <cellStyle name="Followed Hyperlink" xfId="4060" builtinId="9" hidden="1"/>
    <cellStyle name="Followed Hyperlink" xfId="4061" builtinId="9" hidden="1"/>
    <cellStyle name="Followed Hyperlink" xfId="4062" builtinId="9" hidden="1"/>
    <cellStyle name="Followed Hyperlink" xfId="4063" builtinId="9" hidden="1"/>
    <cellStyle name="Followed Hyperlink" xfId="4064" builtinId="9" hidden="1"/>
    <cellStyle name="Followed Hyperlink" xfId="4065" builtinId="9" hidden="1"/>
    <cellStyle name="Followed Hyperlink" xfId="4066" builtinId="9" hidden="1"/>
    <cellStyle name="Followed Hyperlink" xfId="4067" builtinId="9" hidden="1"/>
    <cellStyle name="Followed Hyperlink" xfId="4068" builtinId="9" hidden="1"/>
    <cellStyle name="Followed Hyperlink" xfId="4069" builtinId="9" hidden="1"/>
    <cellStyle name="Followed Hyperlink" xfId="4070" builtinId="9" hidden="1"/>
    <cellStyle name="Followed Hyperlink" xfId="4071" builtinId="9" hidden="1"/>
    <cellStyle name="Followed Hyperlink" xfId="4072" builtinId="9" hidden="1"/>
    <cellStyle name="Followed Hyperlink" xfId="4073" builtinId="9" hidden="1"/>
    <cellStyle name="Followed Hyperlink" xfId="4074" builtinId="9" hidden="1"/>
    <cellStyle name="Followed Hyperlink" xfId="4075" builtinId="9" hidden="1"/>
    <cellStyle name="Followed Hyperlink" xfId="4076" builtinId="9" hidden="1"/>
    <cellStyle name="Followed Hyperlink" xfId="4077" builtinId="9" hidden="1"/>
    <cellStyle name="Followed Hyperlink" xfId="4078" builtinId="9" hidden="1"/>
    <cellStyle name="Followed Hyperlink" xfId="4079" builtinId="9" hidden="1"/>
    <cellStyle name="Followed Hyperlink" xfId="4080" builtinId="9" hidden="1"/>
    <cellStyle name="Followed Hyperlink" xfId="4081" builtinId="9" hidden="1"/>
    <cellStyle name="Followed Hyperlink" xfId="4082" builtinId="9" hidden="1"/>
    <cellStyle name="Followed Hyperlink" xfId="4083" builtinId="9" hidden="1"/>
    <cellStyle name="Followed Hyperlink" xfId="4084" builtinId="9" hidden="1"/>
    <cellStyle name="Followed Hyperlink" xfId="4085" builtinId="9" hidden="1"/>
    <cellStyle name="Followed Hyperlink" xfId="4086" builtinId="9" hidden="1"/>
    <cellStyle name="Followed Hyperlink" xfId="4087" builtinId="9" hidden="1"/>
    <cellStyle name="Followed Hyperlink" xfId="4088" builtinId="9" hidden="1"/>
    <cellStyle name="Followed Hyperlink" xfId="4089" builtinId="9" hidden="1"/>
    <cellStyle name="Followed Hyperlink" xfId="4090" builtinId="9" hidden="1"/>
    <cellStyle name="Followed Hyperlink" xfId="4091" builtinId="9" hidden="1"/>
    <cellStyle name="Followed Hyperlink" xfId="4092" builtinId="9" hidden="1"/>
    <cellStyle name="Followed Hyperlink" xfId="4093" builtinId="9" hidden="1"/>
    <cellStyle name="Followed Hyperlink" xfId="4094" builtinId="9" hidden="1"/>
    <cellStyle name="Followed Hyperlink" xfId="4095" builtinId="9" hidden="1"/>
    <cellStyle name="Followed Hyperlink" xfId="4096" builtinId="9" hidden="1"/>
    <cellStyle name="Followed Hyperlink" xfId="4097" builtinId="9" hidden="1"/>
    <cellStyle name="Followed Hyperlink" xfId="4098" builtinId="9" hidden="1"/>
    <cellStyle name="Followed Hyperlink" xfId="4099" builtinId="9" hidden="1"/>
    <cellStyle name="Followed Hyperlink" xfId="4100" builtinId="9" hidden="1"/>
    <cellStyle name="Followed Hyperlink" xfId="4101" builtinId="9" hidden="1"/>
    <cellStyle name="Followed Hyperlink" xfId="4102" builtinId="9" hidden="1"/>
    <cellStyle name="Followed Hyperlink" xfId="4103" builtinId="9" hidden="1"/>
    <cellStyle name="Followed Hyperlink" xfId="4104" builtinId="9" hidden="1"/>
    <cellStyle name="Followed Hyperlink" xfId="4105" builtinId="9" hidden="1"/>
    <cellStyle name="Followed Hyperlink" xfId="4106" builtinId="9" hidden="1"/>
    <cellStyle name="Followed Hyperlink" xfId="4107" builtinId="9" hidden="1"/>
    <cellStyle name="Followed Hyperlink" xfId="4108"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3" builtinId="9" hidden="1"/>
    <cellStyle name="Followed Hyperlink" xfId="4114" builtinId="9" hidden="1"/>
    <cellStyle name="Followed Hyperlink" xfId="4115" builtinId="9" hidden="1"/>
    <cellStyle name="Followed Hyperlink" xfId="4116" builtinId="9" hidden="1"/>
    <cellStyle name="Followed Hyperlink" xfId="4117" builtinId="9" hidden="1"/>
    <cellStyle name="Followed Hyperlink" xfId="4118" builtinId="9" hidden="1"/>
    <cellStyle name="Followed Hyperlink" xfId="4119" builtinId="9" hidden="1"/>
    <cellStyle name="Followed Hyperlink" xfId="4120" builtinId="9" hidden="1"/>
    <cellStyle name="Followed Hyperlink" xfId="4121" builtinId="9" hidden="1"/>
    <cellStyle name="Followed Hyperlink" xfId="4122" builtinId="9" hidden="1"/>
    <cellStyle name="Followed Hyperlink" xfId="4123" builtinId="9" hidden="1"/>
    <cellStyle name="Followed Hyperlink" xfId="4124" builtinId="9" hidden="1"/>
    <cellStyle name="Followed Hyperlink" xfId="4125" builtinId="9" hidden="1"/>
    <cellStyle name="Followed Hyperlink" xfId="4126" builtinId="9" hidden="1"/>
    <cellStyle name="Followed Hyperlink" xfId="4127" builtinId="9" hidden="1"/>
    <cellStyle name="Followed Hyperlink" xfId="4128" builtinId="9" hidden="1"/>
    <cellStyle name="Followed Hyperlink" xfId="4129" builtinId="9" hidden="1"/>
    <cellStyle name="Followed Hyperlink" xfId="4130" builtinId="9" hidden="1"/>
    <cellStyle name="Followed Hyperlink" xfId="4131" builtinId="9" hidden="1"/>
    <cellStyle name="Followed Hyperlink" xfId="4132" builtinId="9" hidden="1"/>
    <cellStyle name="Followed Hyperlink" xfId="4133" builtinId="9" hidden="1"/>
    <cellStyle name="Followed Hyperlink" xfId="4134" builtinId="9" hidden="1"/>
    <cellStyle name="Followed Hyperlink" xfId="4135" builtinId="9" hidden="1"/>
    <cellStyle name="Followed Hyperlink" xfId="4136" builtinId="9" hidden="1"/>
    <cellStyle name="Followed Hyperlink" xfId="4137" builtinId="9" hidden="1"/>
    <cellStyle name="Followed Hyperlink" xfId="4138" builtinId="9" hidden="1"/>
    <cellStyle name="Followed Hyperlink" xfId="4139" builtinId="9" hidden="1"/>
    <cellStyle name="Followed Hyperlink" xfId="4140" builtinId="9" hidden="1"/>
    <cellStyle name="Followed Hyperlink" xfId="4141"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47" builtinId="9" hidden="1"/>
    <cellStyle name="Followed Hyperlink" xfId="4148" builtinId="9" hidden="1"/>
    <cellStyle name="Followed Hyperlink" xfId="4149" builtinId="9" hidden="1"/>
    <cellStyle name="Followed Hyperlink" xfId="4150" builtinId="9" hidden="1"/>
    <cellStyle name="Followed Hyperlink" xfId="4151" builtinId="9" hidden="1"/>
    <cellStyle name="Followed Hyperlink" xfId="4152" builtinId="9" hidden="1"/>
    <cellStyle name="Followed Hyperlink" xfId="4153" builtinId="9" hidden="1"/>
    <cellStyle name="Followed Hyperlink" xfId="4154" builtinId="9" hidden="1"/>
    <cellStyle name="Followed Hyperlink" xfId="4155" builtinId="9" hidden="1"/>
    <cellStyle name="Followed Hyperlink" xfId="4156" builtinId="9" hidden="1"/>
    <cellStyle name="Followed Hyperlink" xfId="4157" builtinId="9" hidden="1"/>
    <cellStyle name="Followed Hyperlink" xfId="4158" builtinId="9" hidden="1"/>
    <cellStyle name="Followed Hyperlink" xfId="4159" builtinId="9" hidden="1"/>
    <cellStyle name="Followed Hyperlink" xfId="4160" builtinId="9" hidden="1"/>
    <cellStyle name="Followed Hyperlink" xfId="4161" builtinId="9" hidden="1"/>
    <cellStyle name="Followed Hyperlink" xfId="4162" builtinId="9" hidden="1"/>
    <cellStyle name="Followed Hyperlink" xfId="4163" builtinId="9" hidden="1"/>
    <cellStyle name="Followed Hyperlink" xfId="4164" builtinId="9" hidden="1"/>
    <cellStyle name="Followed Hyperlink" xfId="4165" builtinId="9" hidden="1"/>
    <cellStyle name="Followed Hyperlink" xfId="4166" builtinId="9" hidden="1"/>
    <cellStyle name="Followed Hyperlink" xfId="4167" builtinId="9" hidden="1"/>
    <cellStyle name="Followed Hyperlink" xfId="4168" builtinId="9" hidden="1"/>
    <cellStyle name="Followed Hyperlink" xfId="4169" builtinId="9" hidden="1"/>
    <cellStyle name="Followed Hyperlink" xfId="4170" builtinId="9" hidden="1"/>
    <cellStyle name="Followed Hyperlink" xfId="4171" builtinId="9" hidden="1"/>
    <cellStyle name="Followed Hyperlink" xfId="4172" builtinId="9" hidden="1"/>
    <cellStyle name="Followed Hyperlink" xfId="4173" builtinId="9" hidden="1"/>
    <cellStyle name="Followed Hyperlink" xfId="4174" builtinId="9" hidden="1"/>
    <cellStyle name="Followed Hyperlink" xfId="4175" builtinId="9" hidden="1"/>
    <cellStyle name="Followed Hyperlink" xfId="4176" builtinId="9" hidden="1"/>
    <cellStyle name="Followed Hyperlink" xfId="4177" builtinId="9" hidden="1"/>
    <cellStyle name="Followed Hyperlink" xfId="4178" builtinId="9" hidden="1"/>
    <cellStyle name="Followed Hyperlink" xfId="4179" builtinId="9" hidden="1"/>
    <cellStyle name="Followed Hyperlink" xfId="4180" builtinId="9" hidden="1"/>
    <cellStyle name="Followed Hyperlink" xfId="4181" builtinId="9" hidden="1"/>
    <cellStyle name="Followed Hyperlink" xfId="4182" builtinId="9" hidden="1"/>
    <cellStyle name="Followed Hyperlink" xfId="4183" builtinId="9" hidden="1"/>
    <cellStyle name="Followed Hyperlink" xfId="4184" builtinId="9" hidden="1"/>
    <cellStyle name="Followed Hyperlink" xfId="4185" builtinId="9" hidden="1"/>
    <cellStyle name="Followed Hyperlink" xfId="4186" builtinId="9" hidden="1"/>
    <cellStyle name="Followed Hyperlink" xfId="4187" builtinId="9" hidden="1"/>
    <cellStyle name="Followed Hyperlink" xfId="4188" builtinId="9" hidden="1"/>
    <cellStyle name="Followed Hyperlink" xfId="4189" builtinId="9" hidden="1"/>
    <cellStyle name="Followed Hyperlink" xfId="4190" builtinId="9" hidden="1"/>
    <cellStyle name="Followed Hyperlink" xfId="4191" builtinId="9" hidden="1"/>
    <cellStyle name="Followed Hyperlink" xfId="4192" builtinId="9" hidden="1"/>
    <cellStyle name="Followed Hyperlink" xfId="4193" builtinId="9" hidden="1"/>
    <cellStyle name="Followed Hyperlink" xfId="4194" builtinId="9" hidden="1"/>
    <cellStyle name="Followed Hyperlink" xfId="4195" builtinId="9" hidden="1"/>
    <cellStyle name="Followed Hyperlink" xfId="4196" builtinId="9" hidden="1"/>
    <cellStyle name="Followed Hyperlink" xfId="4197" builtinId="9" hidden="1"/>
    <cellStyle name="Followed Hyperlink" xfId="4198" builtinId="9" hidden="1"/>
    <cellStyle name="Followed Hyperlink" xfId="4199" builtinId="9" hidden="1"/>
    <cellStyle name="Followed Hyperlink" xfId="4200" builtinId="9" hidden="1"/>
    <cellStyle name="Followed Hyperlink" xfId="4201" builtinId="9" hidden="1"/>
    <cellStyle name="Followed Hyperlink" xfId="4202" builtinId="9" hidden="1"/>
    <cellStyle name="Followed Hyperlink" xfId="4203" builtinId="9" hidden="1"/>
    <cellStyle name="Followed Hyperlink" xfId="4204" builtinId="9" hidden="1"/>
    <cellStyle name="Followed Hyperlink" xfId="4205" builtinId="9" hidden="1"/>
    <cellStyle name="Followed Hyperlink" xfId="4206" builtinId="9" hidden="1"/>
    <cellStyle name="Followed Hyperlink" xfId="4207" builtinId="9" hidden="1"/>
    <cellStyle name="Followed Hyperlink" xfId="4208" builtinId="9" hidden="1"/>
    <cellStyle name="Followed Hyperlink" xfId="4209" builtinId="9" hidden="1"/>
    <cellStyle name="Followed Hyperlink" xfId="4210" builtinId="9" hidden="1"/>
    <cellStyle name="Followed Hyperlink" xfId="4211" builtinId="9" hidden="1"/>
    <cellStyle name="Followed Hyperlink" xfId="4212" builtinId="9" hidden="1"/>
    <cellStyle name="Followed Hyperlink" xfId="4213" builtinId="9" hidden="1"/>
    <cellStyle name="Followed Hyperlink" xfId="4214" builtinId="9" hidden="1"/>
    <cellStyle name="Followed Hyperlink" xfId="4215" builtinId="9" hidden="1"/>
    <cellStyle name="Followed Hyperlink" xfId="4216" builtinId="9" hidden="1"/>
    <cellStyle name="Followed Hyperlink" xfId="4217" builtinId="9" hidden="1"/>
    <cellStyle name="Followed Hyperlink" xfId="4218" builtinId="9" hidden="1"/>
    <cellStyle name="Followed Hyperlink" xfId="4219" builtinId="9" hidden="1"/>
    <cellStyle name="Followed Hyperlink" xfId="4220" builtinId="9" hidden="1"/>
    <cellStyle name="Followed Hyperlink" xfId="4221" builtinId="9" hidden="1"/>
    <cellStyle name="Followed Hyperlink" xfId="4222" builtinId="9" hidden="1"/>
    <cellStyle name="Followed Hyperlink" xfId="4223" builtinId="9" hidden="1"/>
    <cellStyle name="Followed Hyperlink" xfId="4224" builtinId="9" hidden="1"/>
    <cellStyle name="Followed Hyperlink" xfId="4225" builtinId="9" hidden="1"/>
    <cellStyle name="Followed Hyperlink" xfId="4226" builtinId="9" hidden="1"/>
    <cellStyle name="Followed Hyperlink" xfId="4227" builtinId="9" hidden="1"/>
    <cellStyle name="Followed Hyperlink" xfId="4228" builtinId="9" hidden="1"/>
    <cellStyle name="Followed Hyperlink" xfId="4229" builtinId="9" hidden="1"/>
    <cellStyle name="Followed Hyperlink" xfId="4230" builtinId="9" hidden="1"/>
    <cellStyle name="Followed Hyperlink" xfId="4231" builtinId="9" hidden="1"/>
    <cellStyle name="Followed Hyperlink" xfId="4232" builtinId="9" hidden="1"/>
    <cellStyle name="Followed Hyperlink" xfId="423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cellStyle name="Normal" xfId="0" builtinId="0"/>
  </cellStyles>
  <dxfs count="18">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fgColor indexed="64"/>
          <bgColor theme="0" tint="0.59996337778862885"/>
        </patternFill>
      </fill>
    </dxf>
    <dxf>
      <fill>
        <patternFill>
          <fgColor indexed="64"/>
          <bgColor theme="0" tint="0.59996337778862885"/>
        </patternFill>
      </fill>
    </dxf>
    <dxf>
      <font>
        <color indexed="9"/>
      </font>
    </dxf>
    <dxf>
      <fill>
        <patternFill>
          <fgColor indexed="64"/>
          <bgColor theme="0" tint="0.59996337778862885"/>
        </patternFill>
      </fill>
    </dxf>
    <dxf>
      <fill>
        <patternFill>
          <fgColor indexed="64"/>
          <bgColor theme="0" tint="0.59996337778862885"/>
        </patternFill>
      </fill>
    </dxf>
    <dxf>
      <font>
        <color indexed="9"/>
      </font>
    </dxf>
    <dxf>
      <font>
        <color indexed="9"/>
      </font>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66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Number of Resolved</a:t>
            </a:r>
            <a:r>
              <a:rPr lang="en-US" sz="1200" baseline="0"/>
              <a:t> Cases by Year</a:t>
            </a:r>
            <a:endParaRPr lang="en-US" sz="1200"/>
          </a:p>
        </c:rich>
      </c:tx>
      <c:layout>
        <c:manualLayout>
          <c:xMode val="edge"/>
          <c:yMode val="edge"/>
          <c:x val="0.269037992125984"/>
          <c:y val="0.0"/>
        </c:manualLayout>
      </c:layout>
      <c:overlay val="0"/>
    </c:title>
    <c:autoTitleDeleted val="0"/>
    <c:plotArea>
      <c:layout>
        <c:manualLayout>
          <c:layoutTarget val="inner"/>
          <c:xMode val="edge"/>
          <c:yMode val="edge"/>
          <c:x val="0.026417549099466"/>
          <c:y val="0.11027121645117"/>
          <c:w val="0.938888888888889"/>
          <c:h val="0.71062152765513"/>
        </c:manualLayout>
      </c:layout>
      <c:barChart>
        <c:barDir val="col"/>
        <c:grouping val="clustered"/>
        <c:varyColors val="0"/>
        <c:ser>
          <c:idx val="0"/>
          <c:order val="0"/>
          <c:tx>
            <c:strRef>
              <c:f>Display!$C$7</c:f>
              <c:strCache>
                <c:ptCount val="1"/>
                <c:pt idx="0">
                  <c:v>Resolved</c:v>
                </c:pt>
              </c:strCache>
            </c:strRef>
          </c:tx>
          <c:spPr>
            <a:solidFill>
              <a:schemeClr val="bg1">
                <a:lumMod val="75000"/>
              </a:schemeClr>
            </a:solidFill>
            <a:ln>
              <a:solidFill>
                <a:schemeClr val="tx1"/>
              </a:solidFill>
            </a:ln>
            <a:effectLst>
              <a:outerShdw dist="38100" dir="2700000" algn="tl" rotWithShape="0">
                <a:prstClr val="black">
                  <a:alpha val="40000"/>
                </a:prstClr>
              </a:outerShdw>
            </a:effectLst>
          </c:spPr>
          <c:invertIfNegative val="0"/>
          <c:dLbls>
            <c:txPr>
              <a:bodyPr/>
              <a:lstStyle/>
              <a:p>
                <a:pPr>
                  <a:defRPr sz="800" b="1"/>
                </a:pPr>
                <a:endParaRPr lang="en-US"/>
              </a:p>
            </c:txPr>
            <c:showLegendKey val="0"/>
            <c:showVal val="1"/>
            <c:showCatName val="0"/>
            <c:showSerName val="0"/>
            <c:showPercent val="0"/>
            <c:showBubbleSize val="0"/>
            <c:showLeaderLines val="0"/>
          </c:dLbls>
          <c:cat>
            <c:strRef>
              <c:f>Display!$D$5:$H$5</c:f>
              <c:strCache>
                <c:ptCount val="5"/>
                <c:pt idx="0">
                  <c:v>1980-1992</c:v>
                </c:pt>
                <c:pt idx="1">
                  <c:v>1992-1995</c:v>
                </c:pt>
                <c:pt idx="2">
                  <c:v>1995-2004</c:v>
                </c:pt>
                <c:pt idx="3">
                  <c:v>2004-2013</c:v>
                </c:pt>
                <c:pt idx="4">
                  <c:v>2013-2015</c:v>
                </c:pt>
              </c:strCache>
            </c:strRef>
          </c:cat>
          <c:val>
            <c:numRef>
              <c:f>Display!$D$7:$H$7</c:f>
              <c:numCache>
                <c:formatCode>_(* #,##0_);_(* \(#,##0\);_(* "   -"?_);_(@_)</c:formatCode>
                <c:ptCount val="5"/>
                <c:pt idx="0">
                  <c:v>33.0</c:v>
                </c:pt>
                <c:pt idx="1">
                  <c:v>11.0</c:v>
                </c:pt>
                <c:pt idx="2">
                  <c:v>61.0</c:v>
                </c:pt>
                <c:pt idx="3">
                  <c:v>159.0</c:v>
                </c:pt>
                <c:pt idx="4">
                  <c:v>60.0</c:v>
                </c:pt>
              </c:numCache>
            </c:numRef>
          </c:val>
        </c:ser>
        <c:ser>
          <c:idx val="1"/>
          <c:order val="1"/>
          <c:tx>
            <c:strRef>
              <c:f>Display!$C$8</c:f>
              <c:strCache>
                <c:ptCount val="1"/>
                <c:pt idx="0">
                  <c:v>Pro se</c:v>
                </c:pt>
              </c:strCache>
            </c:strRef>
          </c:tx>
          <c:spPr>
            <a:pattFill prst="pct80">
              <a:fgClr>
                <a:schemeClr val="bg1">
                  <a:lumMod val="50000"/>
                </a:schemeClr>
              </a:fgClr>
              <a:bgClr>
                <a:schemeClr val="bg1"/>
              </a:bgClr>
            </a:pattFill>
            <a:ln>
              <a:solidFill>
                <a:schemeClr val="tx1"/>
              </a:solidFill>
            </a:ln>
            <a:effectLst>
              <a:outerShdw dist="38100" dir="2700000" algn="tl" rotWithShape="0">
                <a:prstClr val="black">
                  <a:alpha val="40000"/>
                </a:prstClr>
              </a:outerShdw>
            </a:effectLst>
          </c:spPr>
          <c:invertIfNegative val="0"/>
          <c:dLbls>
            <c:txPr>
              <a:bodyPr/>
              <a:lstStyle/>
              <a:p>
                <a:pPr>
                  <a:defRPr sz="800" b="1"/>
                </a:pPr>
                <a:endParaRPr lang="en-US"/>
              </a:p>
            </c:txPr>
            <c:showLegendKey val="0"/>
            <c:showVal val="1"/>
            <c:showCatName val="0"/>
            <c:showSerName val="0"/>
            <c:showPercent val="0"/>
            <c:showBubbleSize val="0"/>
            <c:showLeaderLines val="0"/>
          </c:dLbls>
          <c:cat>
            <c:strRef>
              <c:f>Display!$D$5:$H$5</c:f>
              <c:strCache>
                <c:ptCount val="5"/>
                <c:pt idx="0">
                  <c:v>1980-1992</c:v>
                </c:pt>
                <c:pt idx="1">
                  <c:v>1992-1995</c:v>
                </c:pt>
                <c:pt idx="2">
                  <c:v>1995-2004</c:v>
                </c:pt>
                <c:pt idx="3">
                  <c:v>2004-2013</c:v>
                </c:pt>
                <c:pt idx="4">
                  <c:v>2013-2015</c:v>
                </c:pt>
              </c:strCache>
            </c:strRef>
          </c:cat>
          <c:val>
            <c:numRef>
              <c:f>Display!$D$8:$H$8</c:f>
              <c:numCache>
                <c:formatCode>_(* #,##0_);_(* \(#,##0\);_(* "   -"?_);_(@_)</c:formatCode>
                <c:ptCount val="5"/>
                <c:pt idx="0">
                  <c:v>1.0</c:v>
                </c:pt>
                <c:pt idx="1">
                  <c:v>0.0</c:v>
                </c:pt>
                <c:pt idx="2">
                  <c:v>3.0</c:v>
                </c:pt>
                <c:pt idx="3">
                  <c:v>85.0</c:v>
                </c:pt>
                <c:pt idx="4">
                  <c:v>21.0</c:v>
                </c:pt>
              </c:numCache>
            </c:numRef>
          </c:val>
        </c:ser>
        <c:ser>
          <c:idx val="2"/>
          <c:order val="2"/>
          <c:tx>
            <c:strRef>
              <c:f>Display!$C$9</c:f>
              <c:strCache>
                <c:ptCount val="1"/>
                <c:pt idx="0">
                  <c:v>Frivolous</c:v>
                </c:pt>
              </c:strCache>
            </c:strRef>
          </c:tx>
          <c:spPr>
            <a:pattFill prst="wdUpDiag">
              <a:fgClr>
                <a:schemeClr val="bg1">
                  <a:lumMod val="50000"/>
                </a:schemeClr>
              </a:fgClr>
              <a:bgClr>
                <a:schemeClr val="bg1"/>
              </a:bgClr>
            </a:pattFill>
            <a:ln>
              <a:solidFill>
                <a:schemeClr val="tx1"/>
              </a:solidFill>
            </a:ln>
            <a:effectLst>
              <a:outerShdw dist="38100" dir="2700000" algn="tl" rotWithShape="0">
                <a:prstClr val="black">
                  <a:alpha val="40000"/>
                </a:prstClr>
              </a:outerShdw>
            </a:effectLst>
          </c:spPr>
          <c:invertIfNegative val="0"/>
          <c:dLbls>
            <c:txPr>
              <a:bodyPr/>
              <a:lstStyle/>
              <a:p>
                <a:pPr>
                  <a:defRPr sz="800" b="1"/>
                </a:pPr>
                <a:endParaRPr lang="en-US"/>
              </a:p>
            </c:txPr>
            <c:showLegendKey val="0"/>
            <c:showVal val="1"/>
            <c:showCatName val="0"/>
            <c:showSerName val="0"/>
            <c:showPercent val="0"/>
            <c:showBubbleSize val="0"/>
            <c:showLeaderLines val="0"/>
          </c:dLbls>
          <c:cat>
            <c:strRef>
              <c:f>Display!$D$5:$H$5</c:f>
              <c:strCache>
                <c:ptCount val="5"/>
                <c:pt idx="0">
                  <c:v>1980-1992</c:v>
                </c:pt>
                <c:pt idx="1">
                  <c:v>1992-1995</c:v>
                </c:pt>
                <c:pt idx="2">
                  <c:v>1995-2004</c:v>
                </c:pt>
                <c:pt idx="3">
                  <c:v>2004-2013</c:v>
                </c:pt>
                <c:pt idx="4">
                  <c:v>2013-2015</c:v>
                </c:pt>
              </c:strCache>
            </c:strRef>
          </c:cat>
          <c:val>
            <c:numRef>
              <c:f>Display!$D$9:$H$9</c:f>
              <c:numCache>
                <c:formatCode>_(* #,##0_);_(* \(#,##0\);_(* "   -"?_);_(@_)</c:formatCode>
                <c:ptCount val="5"/>
                <c:pt idx="0">
                  <c:v>1.0</c:v>
                </c:pt>
                <c:pt idx="1">
                  <c:v>0.0</c:v>
                </c:pt>
                <c:pt idx="2">
                  <c:v>2.0</c:v>
                </c:pt>
                <c:pt idx="3">
                  <c:v>3.0</c:v>
                </c:pt>
                <c:pt idx="4">
                  <c:v>5.0</c:v>
                </c:pt>
              </c:numCache>
            </c:numRef>
          </c:val>
        </c:ser>
        <c:dLbls>
          <c:showLegendKey val="0"/>
          <c:showVal val="0"/>
          <c:showCatName val="0"/>
          <c:showSerName val="0"/>
          <c:showPercent val="0"/>
          <c:showBubbleSize val="0"/>
        </c:dLbls>
        <c:gapWidth val="50"/>
        <c:overlap val="-25"/>
        <c:axId val="2100818248"/>
        <c:axId val="2100821304"/>
      </c:barChart>
      <c:catAx>
        <c:axId val="2100818248"/>
        <c:scaling>
          <c:orientation val="minMax"/>
        </c:scaling>
        <c:delete val="0"/>
        <c:axPos val="b"/>
        <c:majorTickMark val="out"/>
        <c:minorTickMark val="none"/>
        <c:tickLblPos val="nextTo"/>
        <c:crossAx val="2100821304"/>
        <c:crosses val="autoZero"/>
        <c:auto val="1"/>
        <c:lblAlgn val="ctr"/>
        <c:lblOffset val="100"/>
        <c:noMultiLvlLbl val="0"/>
      </c:catAx>
      <c:valAx>
        <c:axId val="2100821304"/>
        <c:scaling>
          <c:orientation val="minMax"/>
        </c:scaling>
        <c:delete val="1"/>
        <c:axPos val="l"/>
        <c:numFmt formatCode="_(* #,##0_);_(* \(#,##0\);_(* &quot;   -&quot;?_);_(@_)" sourceLinked="1"/>
        <c:majorTickMark val="out"/>
        <c:minorTickMark val="none"/>
        <c:tickLblPos val="nextTo"/>
        <c:crossAx val="2100818248"/>
        <c:crosses val="autoZero"/>
        <c:crossBetween val="between"/>
      </c:valAx>
      <c:spPr>
        <a:solidFill>
          <a:srgbClr val="FFFFFF"/>
        </a:solidFill>
      </c:spPr>
    </c:plotArea>
    <c:legend>
      <c:legendPos val="b"/>
      <c:layout>
        <c:manualLayout>
          <c:xMode val="edge"/>
          <c:yMode val="edge"/>
          <c:x val="0.291362642169729"/>
          <c:y val="0.921800929266628"/>
          <c:w val="0.433941382327209"/>
          <c:h val="0.0603975650904345"/>
        </c:manualLayout>
      </c:layout>
      <c:overlay val="0"/>
    </c:legend>
    <c:plotVisOnly val="1"/>
    <c:dispBlanksAs val="gap"/>
    <c:showDLblsOverMax val="0"/>
  </c:chart>
  <c:spPr>
    <a:solidFill>
      <a:srgbClr val="FFFFFF"/>
    </a:solidFill>
    <a:ln>
      <a:noFill/>
    </a:ln>
  </c:spPr>
  <c:txPr>
    <a:bodyPr/>
    <a:lstStyle/>
    <a:p>
      <a:pPr>
        <a:defRPr>
          <a:latin typeface="Times New Roman" pitchFamily="18" charset="0"/>
          <a:cs typeface="Times New Roman"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Dismissal Rates by Year</a:t>
            </a:r>
          </a:p>
          <a:p>
            <a:pPr>
              <a:defRPr/>
            </a:pPr>
            <a:r>
              <a:rPr lang="en-US" sz="600" i="1"/>
              <a:t>Percent of</a:t>
            </a:r>
            <a:r>
              <a:rPr lang="en-US" sz="600" i="1" baseline="0"/>
              <a:t> Resolved Cases</a:t>
            </a:r>
            <a:endParaRPr lang="en-US" sz="600" i="1"/>
          </a:p>
        </c:rich>
      </c:tx>
      <c:layout/>
      <c:overlay val="0"/>
    </c:title>
    <c:autoTitleDeleted val="0"/>
    <c:plotArea>
      <c:layout>
        <c:manualLayout>
          <c:layoutTarget val="inner"/>
          <c:xMode val="edge"/>
          <c:yMode val="edge"/>
          <c:x val="0.0305555555555556"/>
          <c:y val="0.179988850155774"/>
          <c:w val="0.938888888888889"/>
          <c:h val="0.517173441363554"/>
        </c:manualLayout>
      </c:layout>
      <c:barChart>
        <c:barDir val="col"/>
        <c:grouping val="clustered"/>
        <c:varyColors val="0"/>
        <c:ser>
          <c:idx val="0"/>
          <c:order val="0"/>
          <c:tx>
            <c:strRef>
              <c:f>Display!$C$25</c:f>
              <c:strCache>
                <c:ptCount val="1"/>
                <c:pt idx="0">
                  <c:v>MTD Granted</c:v>
                </c:pt>
              </c:strCache>
            </c:strRef>
          </c:tx>
          <c:spPr>
            <a:solidFill>
              <a:schemeClr val="bg1">
                <a:lumMod val="75000"/>
              </a:schemeClr>
            </a:solidFill>
            <a:ln>
              <a:solidFill>
                <a:schemeClr val="tx1"/>
              </a:solidFill>
            </a:ln>
            <a:effectLst>
              <a:outerShdw dist="38100" dir="2700000" algn="tl" rotWithShape="0">
                <a:prstClr val="black">
                  <a:alpha val="40000"/>
                </a:prstClr>
              </a:outerShdw>
            </a:effectLst>
          </c:spPr>
          <c:invertIfNegative val="0"/>
          <c:dLbls>
            <c:txPr>
              <a:bodyPr/>
              <a:lstStyle/>
              <a:p>
                <a:pPr>
                  <a:defRPr sz="800" b="1" i="1"/>
                </a:pPr>
                <a:endParaRPr lang="en-US"/>
              </a:p>
            </c:txPr>
            <c:showLegendKey val="0"/>
            <c:showVal val="1"/>
            <c:showCatName val="0"/>
            <c:showSerName val="0"/>
            <c:showPercent val="0"/>
            <c:showBubbleSize val="0"/>
            <c:showLeaderLines val="0"/>
          </c:dLbls>
          <c:cat>
            <c:strRef>
              <c:f>Display!$D$23:$H$23</c:f>
              <c:strCache>
                <c:ptCount val="5"/>
                <c:pt idx="0">
                  <c:v>1980-1992</c:v>
                </c:pt>
                <c:pt idx="1">
                  <c:v>1992-1995</c:v>
                </c:pt>
                <c:pt idx="2">
                  <c:v>1995-2004</c:v>
                </c:pt>
                <c:pt idx="3">
                  <c:v>2004-2013</c:v>
                </c:pt>
                <c:pt idx="4">
                  <c:v>2013-2015</c:v>
                </c:pt>
              </c:strCache>
            </c:strRef>
          </c:cat>
          <c:val>
            <c:numRef>
              <c:f>Display!$D$25:$H$25</c:f>
              <c:numCache>
                <c:formatCode>_(* #,##0%;_(* \(#,##0\)%;_(* "   -"?_)</c:formatCode>
                <c:ptCount val="5"/>
                <c:pt idx="0">
                  <c:v>0.787878787878788</c:v>
                </c:pt>
                <c:pt idx="1">
                  <c:v>0.636363636363636</c:v>
                </c:pt>
                <c:pt idx="2">
                  <c:v>0.622950819672131</c:v>
                </c:pt>
                <c:pt idx="3">
                  <c:v>0.672955974842767</c:v>
                </c:pt>
                <c:pt idx="4">
                  <c:v>0.7</c:v>
                </c:pt>
              </c:numCache>
            </c:numRef>
          </c:val>
        </c:ser>
        <c:ser>
          <c:idx val="1"/>
          <c:order val="1"/>
          <c:tx>
            <c:strRef>
              <c:f>Display!$C$26</c:f>
              <c:strCache>
                <c:ptCount val="1"/>
                <c:pt idx="0">
                  <c:v>With Prejudice</c:v>
                </c:pt>
              </c:strCache>
            </c:strRef>
          </c:tx>
          <c:spPr>
            <a:pattFill prst="pct80">
              <a:fgClr>
                <a:schemeClr val="bg1">
                  <a:lumMod val="50000"/>
                </a:schemeClr>
              </a:fgClr>
              <a:bgClr>
                <a:schemeClr val="bg1"/>
              </a:bgClr>
            </a:pattFill>
            <a:ln>
              <a:solidFill>
                <a:schemeClr val="tx1"/>
              </a:solidFill>
            </a:ln>
            <a:effectLst>
              <a:outerShdw dist="38100" dir="2700000" algn="tl" rotWithShape="0">
                <a:prstClr val="black">
                  <a:alpha val="40000"/>
                </a:prstClr>
              </a:outerShdw>
            </a:effectLst>
          </c:spPr>
          <c:invertIfNegative val="0"/>
          <c:dLbls>
            <c:txPr>
              <a:bodyPr/>
              <a:lstStyle/>
              <a:p>
                <a:pPr>
                  <a:defRPr sz="800" b="1" i="1"/>
                </a:pPr>
                <a:endParaRPr lang="en-US"/>
              </a:p>
            </c:txPr>
            <c:showLegendKey val="0"/>
            <c:showVal val="1"/>
            <c:showCatName val="0"/>
            <c:showSerName val="0"/>
            <c:showPercent val="0"/>
            <c:showBubbleSize val="0"/>
            <c:showLeaderLines val="0"/>
          </c:dLbls>
          <c:cat>
            <c:strRef>
              <c:f>Display!$D$23:$H$23</c:f>
              <c:strCache>
                <c:ptCount val="5"/>
                <c:pt idx="0">
                  <c:v>1980-1992</c:v>
                </c:pt>
                <c:pt idx="1">
                  <c:v>1992-1995</c:v>
                </c:pt>
                <c:pt idx="2">
                  <c:v>1995-2004</c:v>
                </c:pt>
                <c:pt idx="3">
                  <c:v>2004-2013</c:v>
                </c:pt>
                <c:pt idx="4">
                  <c:v>2013-2015</c:v>
                </c:pt>
              </c:strCache>
            </c:strRef>
          </c:cat>
          <c:val>
            <c:numRef>
              <c:f>Display!$D$26:$H$26</c:f>
              <c:numCache>
                <c:formatCode>_(* #,##0%;_(* \(#,##0\)%;_(* "   -"?_)</c:formatCode>
                <c:ptCount val="5"/>
                <c:pt idx="0">
                  <c:v>0.696969696969697</c:v>
                </c:pt>
                <c:pt idx="1">
                  <c:v>0.636363636363636</c:v>
                </c:pt>
                <c:pt idx="2">
                  <c:v>0.573770491803279</c:v>
                </c:pt>
                <c:pt idx="3">
                  <c:v>0.547169811320755</c:v>
                </c:pt>
                <c:pt idx="4">
                  <c:v>0.616666666666667</c:v>
                </c:pt>
              </c:numCache>
            </c:numRef>
          </c:val>
        </c:ser>
        <c:ser>
          <c:idx val="2"/>
          <c:order val="2"/>
          <c:tx>
            <c:strRef>
              <c:f>Display!$C$27</c:f>
              <c:strCache>
                <c:ptCount val="1"/>
                <c:pt idx="0">
                  <c:v>Without Prejudice</c:v>
                </c:pt>
              </c:strCache>
            </c:strRef>
          </c:tx>
          <c:spPr>
            <a:pattFill prst="wdUpDiag">
              <a:fgClr>
                <a:schemeClr val="bg1">
                  <a:lumMod val="50000"/>
                </a:schemeClr>
              </a:fgClr>
              <a:bgClr>
                <a:schemeClr val="bg1"/>
              </a:bgClr>
            </a:pattFill>
            <a:ln>
              <a:solidFill>
                <a:schemeClr val="tx1"/>
              </a:solidFill>
            </a:ln>
            <a:effectLst>
              <a:outerShdw dist="38100" dir="2700000" algn="tl" rotWithShape="0">
                <a:prstClr val="black">
                  <a:alpha val="40000"/>
                </a:prstClr>
              </a:outerShdw>
            </a:effectLst>
          </c:spPr>
          <c:invertIfNegative val="0"/>
          <c:dLbls>
            <c:txPr>
              <a:bodyPr/>
              <a:lstStyle/>
              <a:p>
                <a:pPr>
                  <a:defRPr sz="800" b="1" i="1"/>
                </a:pPr>
                <a:endParaRPr lang="en-US"/>
              </a:p>
            </c:txPr>
            <c:showLegendKey val="0"/>
            <c:showVal val="1"/>
            <c:showCatName val="0"/>
            <c:showSerName val="0"/>
            <c:showPercent val="0"/>
            <c:showBubbleSize val="0"/>
            <c:showLeaderLines val="0"/>
          </c:dLbls>
          <c:cat>
            <c:strRef>
              <c:f>Display!$D$23:$H$23</c:f>
              <c:strCache>
                <c:ptCount val="5"/>
                <c:pt idx="0">
                  <c:v>1980-1992</c:v>
                </c:pt>
                <c:pt idx="1">
                  <c:v>1992-1995</c:v>
                </c:pt>
                <c:pt idx="2">
                  <c:v>1995-2004</c:v>
                </c:pt>
                <c:pt idx="3">
                  <c:v>2004-2013</c:v>
                </c:pt>
                <c:pt idx="4">
                  <c:v>2013-2015</c:v>
                </c:pt>
              </c:strCache>
            </c:strRef>
          </c:cat>
          <c:val>
            <c:numRef>
              <c:f>Display!$D$27:$H$27</c:f>
              <c:numCache>
                <c:formatCode>_(* #,##0%;_(* \(#,##0\)%;_(* "   -"?_)</c:formatCode>
                <c:ptCount val="5"/>
                <c:pt idx="0">
                  <c:v>0.0909090909090909</c:v>
                </c:pt>
                <c:pt idx="1">
                  <c:v>0.0</c:v>
                </c:pt>
                <c:pt idx="2">
                  <c:v>0.0491803278688524</c:v>
                </c:pt>
                <c:pt idx="3">
                  <c:v>0.125786163522013</c:v>
                </c:pt>
                <c:pt idx="4">
                  <c:v>0.0833333333333333</c:v>
                </c:pt>
              </c:numCache>
            </c:numRef>
          </c:val>
        </c:ser>
        <c:dLbls>
          <c:showLegendKey val="0"/>
          <c:showVal val="0"/>
          <c:showCatName val="0"/>
          <c:showSerName val="0"/>
          <c:showPercent val="0"/>
          <c:showBubbleSize val="0"/>
        </c:dLbls>
        <c:gapWidth val="50"/>
        <c:overlap val="-25"/>
        <c:axId val="2099969368"/>
        <c:axId val="2099972424"/>
      </c:barChart>
      <c:catAx>
        <c:axId val="2099969368"/>
        <c:scaling>
          <c:orientation val="minMax"/>
        </c:scaling>
        <c:delete val="0"/>
        <c:axPos val="b"/>
        <c:majorTickMark val="out"/>
        <c:minorTickMark val="none"/>
        <c:tickLblPos val="nextTo"/>
        <c:crossAx val="2099972424"/>
        <c:crosses val="autoZero"/>
        <c:auto val="1"/>
        <c:lblAlgn val="ctr"/>
        <c:lblOffset val="100"/>
        <c:noMultiLvlLbl val="0"/>
      </c:catAx>
      <c:valAx>
        <c:axId val="2099972424"/>
        <c:scaling>
          <c:orientation val="minMax"/>
        </c:scaling>
        <c:delete val="1"/>
        <c:axPos val="l"/>
        <c:numFmt formatCode="_(* #,##0%;_(* \(#,##0\)%;_(* &quot;   -&quot;?_)" sourceLinked="1"/>
        <c:majorTickMark val="out"/>
        <c:minorTickMark val="none"/>
        <c:tickLblPos val="nextTo"/>
        <c:crossAx val="2099969368"/>
        <c:crosses val="autoZero"/>
        <c:crossBetween val="between"/>
      </c:valAx>
      <c:spPr>
        <a:solidFill>
          <a:srgbClr val="FFFFFF"/>
        </a:solidFill>
      </c:spPr>
    </c:plotArea>
    <c:legend>
      <c:legendPos val="b"/>
      <c:layout>
        <c:manualLayout>
          <c:xMode val="edge"/>
          <c:yMode val="edge"/>
          <c:x val="0.1330791776028"/>
          <c:y val="0.805575897115004"/>
          <c:w val="0.733841426071741"/>
          <c:h val="0.0750211801772345"/>
        </c:manualLayout>
      </c:layout>
      <c:overlay val="0"/>
    </c:legend>
    <c:plotVisOnly val="1"/>
    <c:dispBlanksAs val="gap"/>
    <c:showDLblsOverMax val="0"/>
  </c:chart>
  <c:spPr>
    <a:solidFill>
      <a:srgbClr val="FFFFFF"/>
    </a:solidFill>
    <a:ln>
      <a:noFill/>
    </a:ln>
  </c:spPr>
  <c:txPr>
    <a:bodyPr/>
    <a:lstStyle/>
    <a:p>
      <a:pPr>
        <a:defRPr>
          <a:latin typeface="Times New Roman" pitchFamily="18" charset="0"/>
          <a:cs typeface="Times New Roman" pitchFamily="18" charset="0"/>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Known Settlement Amounts by Year</a:t>
            </a:r>
          </a:p>
          <a:p>
            <a:pPr>
              <a:defRPr/>
            </a:pPr>
            <a:r>
              <a:rPr lang="en-US" sz="600" i="1"/>
              <a:t>($ in millions)</a:t>
            </a:r>
          </a:p>
        </c:rich>
      </c:tx>
      <c:layout/>
      <c:overlay val="0"/>
    </c:title>
    <c:autoTitleDeleted val="0"/>
    <c:plotArea>
      <c:layout/>
      <c:barChart>
        <c:barDir val="col"/>
        <c:grouping val="clustered"/>
        <c:varyColors val="0"/>
        <c:ser>
          <c:idx val="0"/>
          <c:order val="0"/>
          <c:tx>
            <c:strRef>
              <c:f>Display!$C$37</c:f>
              <c:strCache>
                <c:ptCount val="1"/>
                <c:pt idx="0">
                  <c:v>Total</c:v>
                </c:pt>
              </c:strCache>
            </c:strRef>
          </c:tx>
          <c:spPr>
            <a:solidFill>
              <a:schemeClr val="bg1">
                <a:lumMod val="75000"/>
              </a:schemeClr>
            </a:solidFill>
            <a:ln>
              <a:solidFill>
                <a:schemeClr val="tx1"/>
              </a:solidFill>
            </a:ln>
            <a:effectLst>
              <a:outerShdw dist="38100" dir="2700000" algn="tl" rotWithShape="0">
                <a:prstClr val="black">
                  <a:alpha val="40000"/>
                </a:prstClr>
              </a:outerShdw>
            </a:effectLst>
          </c:spPr>
          <c:invertIfNegative val="0"/>
          <c:dLbls>
            <c:txPr>
              <a:bodyPr/>
              <a:lstStyle/>
              <a:p>
                <a:pPr>
                  <a:defRPr sz="800" b="1" i="0"/>
                </a:pPr>
                <a:endParaRPr lang="en-US"/>
              </a:p>
            </c:txPr>
            <c:showLegendKey val="0"/>
            <c:showVal val="1"/>
            <c:showCatName val="0"/>
            <c:showSerName val="0"/>
            <c:showPercent val="0"/>
            <c:showBubbleSize val="0"/>
            <c:showLeaderLines val="0"/>
          </c:dLbls>
          <c:cat>
            <c:strRef>
              <c:f>Display!$D$36:$H$36</c:f>
              <c:strCache>
                <c:ptCount val="5"/>
                <c:pt idx="0">
                  <c:v>1980-1992
n=0</c:v>
                </c:pt>
                <c:pt idx="1">
                  <c:v>1992-1995
n=1</c:v>
                </c:pt>
                <c:pt idx="2">
                  <c:v>1995-2004
n=1</c:v>
                </c:pt>
                <c:pt idx="3">
                  <c:v>2004-2013
n=5</c:v>
                </c:pt>
                <c:pt idx="4">
                  <c:v>2013-2015
n=0</c:v>
                </c:pt>
              </c:strCache>
            </c:strRef>
          </c:cat>
          <c:val>
            <c:numRef>
              <c:f>Display!$D$37:$H$37</c:f>
              <c:numCache>
                <c:formatCode>_(* "$"\ #,##0_);_(* "$"\ \(#,##0\);_(* "$  -"?_);_(@_)</c:formatCode>
                <c:ptCount val="5"/>
                <c:pt idx="0">
                  <c:v>0.0</c:v>
                </c:pt>
                <c:pt idx="1">
                  <c:v>6.0</c:v>
                </c:pt>
                <c:pt idx="2">
                  <c:v>8.9</c:v>
                </c:pt>
                <c:pt idx="3">
                  <c:v>49.0</c:v>
                </c:pt>
                <c:pt idx="4">
                  <c:v>0.0</c:v>
                </c:pt>
              </c:numCache>
            </c:numRef>
          </c:val>
        </c:ser>
        <c:ser>
          <c:idx val="1"/>
          <c:order val="1"/>
          <c:tx>
            <c:strRef>
              <c:f>Display!$C$38</c:f>
              <c:strCache>
                <c:ptCount val="1"/>
                <c:pt idx="0">
                  <c:v>Average</c:v>
                </c:pt>
              </c:strCache>
            </c:strRef>
          </c:tx>
          <c:spPr>
            <a:solidFill>
              <a:schemeClr val="bg1">
                <a:lumMod val="40000"/>
                <a:lumOff val="60000"/>
              </a:schemeClr>
            </a:solidFill>
            <a:ln>
              <a:solidFill>
                <a:schemeClr val="tx1"/>
              </a:solidFill>
            </a:ln>
            <a:effectLst>
              <a:outerShdw dist="38100" dir="2700000" algn="tl" rotWithShape="0">
                <a:prstClr val="black">
                  <a:alpha val="40000"/>
                </a:prstClr>
              </a:outerShdw>
            </a:effectLst>
          </c:spPr>
          <c:invertIfNegative val="0"/>
          <c:dLbls>
            <c:txPr>
              <a:bodyPr/>
              <a:lstStyle/>
              <a:p>
                <a:pPr>
                  <a:defRPr sz="800" b="1" i="0"/>
                </a:pPr>
                <a:endParaRPr lang="en-US"/>
              </a:p>
            </c:txPr>
            <c:showLegendKey val="0"/>
            <c:showVal val="1"/>
            <c:showCatName val="0"/>
            <c:showSerName val="0"/>
            <c:showPercent val="0"/>
            <c:showBubbleSize val="0"/>
            <c:showLeaderLines val="0"/>
          </c:dLbls>
          <c:cat>
            <c:strRef>
              <c:f>Display!$D$36:$H$36</c:f>
              <c:strCache>
                <c:ptCount val="5"/>
                <c:pt idx="0">
                  <c:v>1980-1992
n=0</c:v>
                </c:pt>
                <c:pt idx="1">
                  <c:v>1992-1995
n=1</c:v>
                </c:pt>
                <c:pt idx="2">
                  <c:v>1995-2004
n=1</c:v>
                </c:pt>
                <c:pt idx="3">
                  <c:v>2004-2013
n=5</c:v>
                </c:pt>
                <c:pt idx="4">
                  <c:v>2013-2015
n=0</c:v>
                </c:pt>
              </c:strCache>
            </c:strRef>
          </c:cat>
          <c:val>
            <c:numRef>
              <c:f>Display!$D$38:$H$38</c:f>
              <c:numCache>
                <c:formatCode>_(* "$"\ #,##0_);_(* "$"\ \(#,##0\);_(* "$  -"?_);_(@_)</c:formatCode>
                <c:ptCount val="5"/>
                <c:pt idx="0">
                  <c:v>0.0</c:v>
                </c:pt>
                <c:pt idx="1">
                  <c:v>6.0</c:v>
                </c:pt>
                <c:pt idx="2">
                  <c:v>9.0</c:v>
                </c:pt>
                <c:pt idx="3">
                  <c:v>9.8</c:v>
                </c:pt>
                <c:pt idx="4">
                  <c:v>0.0</c:v>
                </c:pt>
              </c:numCache>
            </c:numRef>
          </c:val>
        </c:ser>
        <c:dLbls>
          <c:showLegendKey val="0"/>
          <c:showVal val="0"/>
          <c:showCatName val="0"/>
          <c:showSerName val="0"/>
          <c:showPercent val="0"/>
          <c:showBubbleSize val="0"/>
        </c:dLbls>
        <c:gapWidth val="50"/>
        <c:overlap val="-25"/>
        <c:axId val="2100026376"/>
        <c:axId val="2100029352"/>
      </c:barChart>
      <c:catAx>
        <c:axId val="2100026376"/>
        <c:scaling>
          <c:orientation val="minMax"/>
        </c:scaling>
        <c:delete val="0"/>
        <c:axPos val="b"/>
        <c:majorTickMark val="out"/>
        <c:minorTickMark val="none"/>
        <c:tickLblPos val="nextTo"/>
        <c:crossAx val="2100029352"/>
        <c:crosses val="autoZero"/>
        <c:auto val="1"/>
        <c:lblAlgn val="ctr"/>
        <c:lblOffset val="100"/>
        <c:noMultiLvlLbl val="0"/>
      </c:catAx>
      <c:valAx>
        <c:axId val="2100029352"/>
        <c:scaling>
          <c:orientation val="minMax"/>
        </c:scaling>
        <c:delete val="1"/>
        <c:axPos val="l"/>
        <c:numFmt formatCode="_(* &quot;$&quot;\ #,##0_);_(* &quot;$&quot;\ \(#,##0\);_(* &quot;$  -&quot;?_);_(@_)" sourceLinked="1"/>
        <c:majorTickMark val="out"/>
        <c:minorTickMark val="none"/>
        <c:tickLblPos val="nextTo"/>
        <c:crossAx val="2100026376"/>
        <c:crosses val="autoZero"/>
        <c:crossBetween val="between"/>
      </c:valAx>
      <c:spPr>
        <a:solidFill>
          <a:srgbClr val="FFFFFF"/>
        </a:solidFill>
      </c:spPr>
    </c:plotArea>
    <c:legend>
      <c:legendPos val="b"/>
      <c:layout/>
      <c:overlay val="0"/>
    </c:legend>
    <c:plotVisOnly val="1"/>
    <c:dispBlanksAs val="gap"/>
    <c:showDLblsOverMax val="0"/>
  </c:chart>
  <c:spPr>
    <a:solidFill>
      <a:srgbClr val="FFFFFF"/>
    </a:solidFill>
    <a:ln>
      <a:noFill/>
    </a:ln>
  </c:spPr>
  <c:txPr>
    <a:bodyPr/>
    <a:lstStyle/>
    <a:p>
      <a:pPr>
        <a:defRPr>
          <a:latin typeface="Times New Roman" pitchFamily="18" charset="0"/>
          <a:cs typeface="Times New Roman"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Default</a:t>
            </a:r>
            <a:r>
              <a:rPr lang="en-US" sz="1200" baseline="0"/>
              <a:t> Judgments by Year</a:t>
            </a:r>
          </a:p>
          <a:p>
            <a:pPr>
              <a:defRPr/>
            </a:pPr>
            <a:r>
              <a:rPr lang="en-US" sz="600" i="1" baseline="0"/>
              <a:t>Percent of Resolved Cases</a:t>
            </a:r>
          </a:p>
        </c:rich>
      </c:tx>
      <c:layout/>
      <c:overlay val="0"/>
    </c:title>
    <c:autoTitleDeleted val="0"/>
    <c:plotArea>
      <c:layout/>
      <c:barChart>
        <c:barDir val="col"/>
        <c:grouping val="clustered"/>
        <c:varyColors val="0"/>
        <c:ser>
          <c:idx val="0"/>
          <c:order val="0"/>
          <c:tx>
            <c:strRef>
              <c:f>Display!$C$57</c:f>
              <c:strCache>
                <c:ptCount val="1"/>
                <c:pt idx="0">
                  <c:v>Percentage of Resolved Cases</c:v>
                </c:pt>
              </c:strCache>
            </c:strRef>
          </c:tx>
          <c:spPr>
            <a:solidFill>
              <a:schemeClr val="bg1">
                <a:lumMod val="75000"/>
              </a:schemeClr>
            </a:solidFill>
            <a:ln>
              <a:solidFill>
                <a:schemeClr val="tx1"/>
              </a:solidFill>
            </a:ln>
            <a:effectLst>
              <a:outerShdw dist="38100" dir="2700000" algn="tl" rotWithShape="0">
                <a:prstClr val="black">
                  <a:alpha val="40000"/>
                </a:prstClr>
              </a:outerShdw>
            </a:effectLst>
          </c:spPr>
          <c:invertIfNegative val="0"/>
          <c:dLbls>
            <c:txPr>
              <a:bodyPr/>
              <a:lstStyle/>
              <a:p>
                <a:pPr>
                  <a:defRPr sz="800" b="1" i="1"/>
                </a:pPr>
                <a:endParaRPr lang="en-US"/>
              </a:p>
            </c:txPr>
            <c:showLegendKey val="0"/>
            <c:showVal val="1"/>
            <c:showCatName val="0"/>
            <c:showSerName val="0"/>
            <c:showPercent val="0"/>
            <c:showBubbleSize val="0"/>
            <c:showLeaderLines val="0"/>
          </c:dLbls>
          <c:cat>
            <c:strRef>
              <c:f>Display!$D$54:$H$54</c:f>
              <c:strCache>
                <c:ptCount val="5"/>
                <c:pt idx="0">
                  <c:v>1980-1992
n=5</c:v>
                </c:pt>
                <c:pt idx="1">
                  <c:v>1992-1995
n=3</c:v>
                </c:pt>
                <c:pt idx="2">
                  <c:v>1995-2004
n=4</c:v>
                </c:pt>
                <c:pt idx="3">
                  <c:v>2004-2013
n=10</c:v>
                </c:pt>
                <c:pt idx="4">
                  <c:v>2013-2015
n=3</c:v>
                </c:pt>
              </c:strCache>
            </c:strRef>
          </c:cat>
          <c:val>
            <c:numRef>
              <c:f>Display!$D$57:$H$57</c:f>
              <c:numCache>
                <c:formatCode>_(* #,##0%;_(* \(#,##0\)%;_(* "   -"?_)</c:formatCode>
                <c:ptCount val="5"/>
                <c:pt idx="0">
                  <c:v>0.151515151515152</c:v>
                </c:pt>
                <c:pt idx="1">
                  <c:v>0.272727272727273</c:v>
                </c:pt>
                <c:pt idx="2">
                  <c:v>0.0655737704918033</c:v>
                </c:pt>
                <c:pt idx="3">
                  <c:v>0.0628930817610063</c:v>
                </c:pt>
                <c:pt idx="4">
                  <c:v>0.05</c:v>
                </c:pt>
              </c:numCache>
            </c:numRef>
          </c:val>
        </c:ser>
        <c:dLbls>
          <c:showLegendKey val="0"/>
          <c:showVal val="0"/>
          <c:showCatName val="0"/>
          <c:showSerName val="0"/>
          <c:showPercent val="0"/>
          <c:showBubbleSize val="0"/>
        </c:dLbls>
        <c:gapWidth val="50"/>
        <c:overlap val="-25"/>
        <c:axId val="2100059304"/>
        <c:axId val="2100062280"/>
      </c:barChart>
      <c:catAx>
        <c:axId val="2100059304"/>
        <c:scaling>
          <c:orientation val="minMax"/>
        </c:scaling>
        <c:delete val="0"/>
        <c:axPos val="b"/>
        <c:majorTickMark val="out"/>
        <c:minorTickMark val="none"/>
        <c:tickLblPos val="nextTo"/>
        <c:crossAx val="2100062280"/>
        <c:crosses val="autoZero"/>
        <c:auto val="1"/>
        <c:lblAlgn val="ctr"/>
        <c:lblOffset val="100"/>
        <c:noMultiLvlLbl val="0"/>
      </c:catAx>
      <c:valAx>
        <c:axId val="2100062280"/>
        <c:scaling>
          <c:orientation val="minMax"/>
        </c:scaling>
        <c:delete val="1"/>
        <c:axPos val="l"/>
        <c:numFmt formatCode="_(* #,##0%;_(* \(#,##0\)%;_(* &quot;   -&quot;?_)" sourceLinked="1"/>
        <c:majorTickMark val="out"/>
        <c:minorTickMark val="none"/>
        <c:tickLblPos val="nextTo"/>
        <c:crossAx val="2100059304"/>
        <c:crosses val="autoZero"/>
        <c:crossBetween val="between"/>
      </c:valAx>
      <c:spPr>
        <a:solidFill>
          <a:srgbClr val="FFFFFF"/>
        </a:solidFill>
      </c:spPr>
    </c:plotArea>
    <c:plotVisOnly val="1"/>
    <c:dispBlanksAs val="gap"/>
    <c:showDLblsOverMax val="0"/>
  </c:chart>
  <c:spPr>
    <a:solidFill>
      <a:srgbClr val="FFFFFF"/>
    </a:solidFill>
    <a:ln>
      <a:noFill/>
    </a:ln>
  </c:spPr>
  <c:txPr>
    <a:bodyPr/>
    <a:lstStyle/>
    <a:p>
      <a:pPr>
        <a:defRPr>
          <a:latin typeface="Times New Roman" pitchFamily="18" charset="0"/>
          <a:cs typeface="Times New Roman"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Number of Cases with Awarded Damages by Year</a:t>
            </a:r>
          </a:p>
        </c:rich>
      </c:tx>
      <c:layout/>
      <c:overlay val="0"/>
    </c:title>
    <c:autoTitleDeleted val="0"/>
    <c:plotArea>
      <c:layout/>
      <c:barChart>
        <c:barDir val="col"/>
        <c:grouping val="clustered"/>
        <c:varyColors val="0"/>
        <c:ser>
          <c:idx val="0"/>
          <c:order val="0"/>
          <c:tx>
            <c:strRef>
              <c:f>Display!$C$73</c:f>
              <c:strCache>
                <c:ptCount val="1"/>
                <c:pt idx="0">
                  <c:v>Number of Cases</c:v>
                </c:pt>
              </c:strCache>
            </c:strRef>
          </c:tx>
          <c:spPr>
            <a:solidFill>
              <a:schemeClr val="bg1">
                <a:lumMod val="75000"/>
              </a:schemeClr>
            </a:solidFill>
            <a:ln>
              <a:solidFill>
                <a:schemeClr val="tx1"/>
              </a:solidFill>
            </a:ln>
            <a:effectLst>
              <a:outerShdw dist="38100" dir="2700000" algn="tl" rotWithShape="0">
                <a:prstClr val="black">
                  <a:alpha val="40000"/>
                </a:prstClr>
              </a:outerShdw>
            </a:effectLst>
          </c:spPr>
          <c:invertIfNegative val="0"/>
          <c:dLbls>
            <c:txPr>
              <a:bodyPr/>
              <a:lstStyle/>
              <a:p>
                <a:pPr>
                  <a:defRPr sz="800" b="1" i="0"/>
                </a:pPr>
                <a:endParaRPr lang="en-US"/>
              </a:p>
            </c:txPr>
            <c:showLegendKey val="0"/>
            <c:showVal val="1"/>
            <c:showCatName val="0"/>
            <c:showSerName val="0"/>
            <c:showPercent val="0"/>
            <c:showBubbleSize val="0"/>
            <c:showLeaderLines val="0"/>
          </c:dLbls>
          <c:cat>
            <c:strRef>
              <c:f>Display!$D$71:$H$71</c:f>
              <c:strCache>
                <c:ptCount val="5"/>
                <c:pt idx="0">
                  <c:v>1980-1992</c:v>
                </c:pt>
                <c:pt idx="1">
                  <c:v>1992-1995</c:v>
                </c:pt>
                <c:pt idx="2">
                  <c:v>1995-2004</c:v>
                </c:pt>
                <c:pt idx="3">
                  <c:v>2004-2013</c:v>
                </c:pt>
                <c:pt idx="4">
                  <c:v>2013-2015</c:v>
                </c:pt>
              </c:strCache>
            </c:strRef>
          </c:cat>
          <c:val>
            <c:numRef>
              <c:f>Display!$D$73:$H$73</c:f>
              <c:numCache>
                <c:formatCode>_(* #,##0_);_(* \(#,##0\);_(* "   -"?_);_(@_)</c:formatCode>
                <c:ptCount val="5"/>
                <c:pt idx="0">
                  <c:v>4.0</c:v>
                </c:pt>
                <c:pt idx="1">
                  <c:v>4.0</c:v>
                </c:pt>
                <c:pt idx="2">
                  <c:v>7.0</c:v>
                </c:pt>
                <c:pt idx="3">
                  <c:v>15.0</c:v>
                </c:pt>
                <c:pt idx="4">
                  <c:v>3.0</c:v>
                </c:pt>
              </c:numCache>
            </c:numRef>
          </c:val>
        </c:ser>
        <c:dLbls>
          <c:showLegendKey val="0"/>
          <c:showVal val="0"/>
          <c:showCatName val="0"/>
          <c:showSerName val="0"/>
          <c:showPercent val="0"/>
          <c:showBubbleSize val="0"/>
        </c:dLbls>
        <c:gapWidth val="50"/>
        <c:overlap val="-25"/>
        <c:axId val="2100091832"/>
        <c:axId val="2100094808"/>
      </c:barChart>
      <c:catAx>
        <c:axId val="2100091832"/>
        <c:scaling>
          <c:orientation val="minMax"/>
        </c:scaling>
        <c:delete val="0"/>
        <c:axPos val="b"/>
        <c:majorTickMark val="out"/>
        <c:minorTickMark val="none"/>
        <c:tickLblPos val="nextTo"/>
        <c:crossAx val="2100094808"/>
        <c:crosses val="autoZero"/>
        <c:auto val="1"/>
        <c:lblAlgn val="ctr"/>
        <c:lblOffset val="100"/>
        <c:noMultiLvlLbl val="0"/>
      </c:catAx>
      <c:valAx>
        <c:axId val="2100094808"/>
        <c:scaling>
          <c:orientation val="minMax"/>
        </c:scaling>
        <c:delete val="1"/>
        <c:axPos val="l"/>
        <c:numFmt formatCode="_(* #,##0_);_(* \(#,##0\);_(* &quot;   -&quot;?_);_(@_)" sourceLinked="1"/>
        <c:majorTickMark val="out"/>
        <c:minorTickMark val="none"/>
        <c:tickLblPos val="nextTo"/>
        <c:crossAx val="2100091832"/>
        <c:crosses val="autoZero"/>
        <c:crossBetween val="between"/>
      </c:valAx>
      <c:spPr>
        <a:solidFill>
          <a:srgbClr val="FFFFFF"/>
        </a:solidFill>
      </c:spPr>
    </c:plotArea>
    <c:plotVisOnly val="1"/>
    <c:dispBlanksAs val="gap"/>
    <c:showDLblsOverMax val="0"/>
  </c:chart>
  <c:spPr>
    <a:solidFill>
      <a:srgbClr val="FFFFFF"/>
    </a:solidFill>
    <a:ln>
      <a:noFill/>
    </a:ln>
  </c:spPr>
  <c:txPr>
    <a:bodyPr/>
    <a:lstStyle/>
    <a:p>
      <a:pPr>
        <a:defRPr>
          <a:latin typeface="Times New Roman" pitchFamily="18" charset="0"/>
          <a:cs typeface="Times New Roman" pitchFamily="18"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Judgment Amounts by Year</a:t>
            </a:r>
          </a:p>
          <a:p>
            <a:pPr>
              <a:defRPr/>
            </a:pPr>
            <a:r>
              <a:rPr lang="en-US" sz="600" i="1"/>
              <a:t>($</a:t>
            </a:r>
            <a:r>
              <a:rPr lang="en-US" sz="600" i="1" baseline="0"/>
              <a:t> in millions)</a:t>
            </a:r>
            <a:endParaRPr lang="en-US" sz="600" i="1"/>
          </a:p>
        </c:rich>
      </c:tx>
      <c:layout/>
      <c:overlay val="0"/>
    </c:title>
    <c:autoTitleDeleted val="0"/>
    <c:plotArea>
      <c:layout/>
      <c:barChart>
        <c:barDir val="col"/>
        <c:grouping val="clustered"/>
        <c:varyColors val="0"/>
        <c:ser>
          <c:idx val="0"/>
          <c:order val="0"/>
          <c:tx>
            <c:strRef>
              <c:f>Display!$C$98</c:f>
              <c:strCache>
                <c:ptCount val="1"/>
                <c:pt idx="0">
                  <c:v>Total</c:v>
                </c:pt>
              </c:strCache>
            </c:strRef>
          </c:tx>
          <c:spPr>
            <a:solidFill>
              <a:schemeClr val="bg1">
                <a:lumMod val="75000"/>
              </a:schemeClr>
            </a:solidFill>
            <a:ln>
              <a:solidFill>
                <a:schemeClr val="tx1"/>
              </a:solidFill>
            </a:ln>
            <a:effectLst>
              <a:outerShdw dist="38100" dir="2700000" algn="tl" rotWithShape="0">
                <a:prstClr val="black">
                  <a:alpha val="40000"/>
                </a:prstClr>
              </a:outerShdw>
            </a:effectLst>
          </c:spPr>
          <c:invertIfNegative val="0"/>
          <c:dLbls>
            <c:txPr>
              <a:bodyPr/>
              <a:lstStyle/>
              <a:p>
                <a:pPr>
                  <a:defRPr sz="800" b="1" i="0"/>
                </a:pPr>
                <a:endParaRPr lang="en-US"/>
              </a:p>
            </c:txPr>
            <c:showLegendKey val="0"/>
            <c:showVal val="1"/>
            <c:showCatName val="0"/>
            <c:showSerName val="0"/>
            <c:showPercent val="0"/>
            <c:showBubbleSize val="0"/>
            <c:showLeaderLines val="0"/>
          </c:dLbls>
          <c:cat>
            <c:strRef>
              <c:f>Display!$D$71:$H$71</c:f>
              <c:strCache>
                <c:ptCount val="5"/>
                <c:pt idx="0">
                  <c:v>1980-1992</c:v>
                </c:pt>
                <c:pt idx="1">
                  <c:v>1992-1995</c:v>
                </c:pt>
                <c:pt idx="2">
                  <c:v>1995-2004</c:v>
                </c:pt>
                <c:pt idx="3">
                  <c:v>2004-2013</c:v>
                </c:pt>
                <c:pt idx="4">
                  <c:v>2013-2015</c:v>
                </c:pt>
              </c:strCache>
            </c:strRef>
          </c:cat>
          <c:val>
            <c:numRef>
              <c:f>Display!$D$98:$H$98</c:f>
              <c:numCache>
                <c:formatCode>_(* "$"\ #,##0_);_(* "$"\ \(#,##0\);_(* "$  -"?_);_(@_)</c:formatCode>
                <c:ptCount val="5"/>
                <c:pt idx="0">
                  <c:v>99.4</c:v>
                </c:pt>
                <c:pt idx="1">
                  <c:v>2068.5</c:v>
                </c:pt>
                <c:pt idx="2">
                  <c:v>7653.5</c:v>
                </c:pt>
                <c:pt idx="3">
                  <c:v>2709.7</c:v>
                </c:pt>
                <c:pt idx="4">
                  <c:v>60345.205</c:v>
                </c:pt>
              </c:numCache>
            </c:numRef>
          </c:val>
        </c:ser>
        <c:dLbls>
          <c:showLegendKey val="0"/>
          <c:showVal val="0"/>
          <c:showCatName val="0"/>
          <c:showSerName val="0"/>
          <c:showPercent val="0"/>
          <c:showBubbleSize val="0"/>
        </c:dLbls>
        <c:gapWidth val="50"/>
        <c:overlap val="-25"/>
        <c:axId val="2080257032"/>
        <c:axId val="2080260008"/>
      </c:barChart>
      <c:catAx>
        <c:axId val="2080257032"/>
        <c:scaling>
          <c:orientation val="minMax"/>
        </c:scaling>
        <c:delete val="0"/>
        <c:axPos val="b"/>
        <c:majorTickMark val="out"/>
        <c:minorTickMark val="none"/>
        <c:tickLblPos val="nextTo"/>
        <c:crossAx val="2080260008"/>
        <c:crosses val="autoZero"/>
        <c:auto val="1"/>
        <c:lblAlgn val="ctr"/>
        <c:lblOffset val="100"/>
        <c:noMultiLvlLbl val="0"/>
      </c:catAx>
      <c:valAx>
        <c:axId val="2080260008"/>
        <c:scaling>
          <c:orientation val="minMax"/>
        </c:scaling>
        <c:delete val="1"/>
        <c:axPos val="l"/>
        <c:numFmt formatCode="_(* &quot;$&quot;\ #,##0_);_(* &quot;$&quot;\ \(#,##0\);_(* &quot;$  -&quot;?_);_(@_)" sourceLinked="1"/>
        <c:majorTickMark val="out"/>
        <c:minorTickMark val="none"/>
        <c:tickLblPos val="nextTo"/>
        <c:crossAx val="2080257032"/>
        <c:crosses val="autoZero"/>
        <c:crossBetween val="between"/>
      </c:valAx>
      <c:spPr>
        <a:solidFill>
          <a:srgbClr val="FFFFFF"/>
        </a:solidFill>
      </c:spPr>
    </c:plotArea>
    <c:plotVisOnly val="1"/>
    <c:dispBlanksAs val="gap"/>
    <c:showDLblsOverMax val="0"/>
  </c:chart>
  <c:spPr>
    <a:solidFill>
      <a:srgbClr val="FFFFFF"/>
    </a:solidFill>
    <a:ln>
      <a:noFill/>
    </a:ln>
  </c:spPr>
  <c:txPr>
    <a:bodyPr/>
    <a:lstStyle/>
    <a:p>
      <a:pPr>
        <a:defRPr>
          <a:latin typeface="Times New Roman" pitchFamily="18" charset="0"/>
          <a:cs typeface="Times New Roman" pitchFamily="18"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10</xdr:col>
      <xdr:colOff>266700</xdr:colOff>
      <xdr:row>0</xdr:row>
      <xdr:rowOff>33336</xdr:rowOff>
    </xdr:from>
    <xdr:to>
      <xdr:col>17</xdr:col>
      <xdr:colOff>552450</xdr:colOff>
      <xdr:row>22</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266700</xdr:colOff>
      <xdr:row>21</xdr:row>
      <xdr:rowOff>136525</xdr:rowOff>
    </xdr:from>
    <xdr:to>
      <xdr:col>18</xdr:col>
      <xdr:colOff>31750</xdr:colOff>
      <xdr:row>49</xdr:row>
      <xdr:rowOff>147639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247650</xdr:colOff>
      <xdr:row>52</xdr:row>
      <xdr:rowOff>76200</xdr:rowOff>
    </xdr:from>
    <xdr:to>
      <xdr:col>17</xdr:col>
      <xdr:colOff>533400</xdr:colOff>
      <xdr:row>69</xdr:row>
      <xdr:rowOff>19050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266700</xdr:colOff>
      <xdr:row>79</xdr:row>
      <xdr:rowOff>133350</xdr:rowOff>
    </xdr:from>
    <xdr:to>
      <xdr:col>17</xdr:col>
      <xdr:colOff>571500</xdr:colOff>
      <xdr:row>93</xdr:row>
      <xdr:rowOff>147639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266700</xdr:colOff>
      <xdr:row>94</xdr:row>
      <xdr:rowOff>180975</xdr:rowOff>
    </xdr:from>
    <xdr:to>
      <xdr:col>17</xdr:col>
      <xdr:colOff>571500</xdr:colOff>
      <xdr:row>110</xdr:row>
      <xdr:rowOff>4764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266700</xdr:colOff>
      <xdr:row>110</xdr:row>
      <xdr:rowOff>180975</xdr:rowOff>
    </xdr:from>
    <xdr:to>
      <xdr:col>17</xdr:col>
      <xdr:colOff>571500</xdr:colOff>
      <xdr:row>126</xdr:row>
      <xdr:rowOff>4764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0.0125</cdr:x>
      <cdr:y>0.89552</cdr:y>
    </cdr:from>
    <cdr:to>
      <cdr:x>0.97917</cdr:x>
      <cdr:y>1</cdr:y>
    </cdr:to>
    <cdr:sp macro="" textlink="">
      <cdr:nvSpPr>
        <cdr:cNvPr id="2" name="TextBox 7"/>
        <cdr:cNvSpPr txBox="1"/>
      </cdr:nvSpPr>
      <cdr:spPr>
        <a:xfrm xmlns:a="http://schemas.openxmlformats.org/drawingml/2006/main">
          <a:off x="57150" y="2571750"/>
          <a:ext cx="4419600" cy="300039"/>
        </a:xfrm>
        <a:prstGeom xmlns:a="http://schemas.openxmlformats.org/drawingml/2006/main" prst="rect">
          <a:avLst/>
        </a:prstGeom>
        <a:solidFill xmlns:a="http://schemas.openxmlformats.org/drawingml/2006/main">
          <a:srgbClr val="FFFFFF"/>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b="0" i="0" u="none" strike="noStrike">
              <a:solidFill>
                <a:schemeClr val="dk1"/>
              </a:solidFill>
              <a:effectLst/>
              <a:latin typeface="Times New Roman" pitchFamily="18" charset="0"/>
              <a:ea typeface="+mn-ea"/>
              <a:cs typeface="Times New Roman" pitchFamily="18" charset="0"/>
            </a:rPr>
            <a:t>Note: All cases classified as split motions to dismiss with and without prejudice are counted in with and without categories,</a:t>
          </a:r>
          <a:r>
            <a:rPr lang="en-US" sz="800" b="0" i="0" u="none" strike="noStrike" baseline="0">
              <a:solidFill>
                <a:schemeClr val="dk1"/>
              </a:solidFill>
              <a:effectLst/>
              <a:latin typeface="Times New Roman" pitchFamily="18" charset="0"/>
              <a:ea typeface="+mn-ea"/>
              <a:cs typeface="Times New Roman" pitchFamily="18" charset="0"/>
            </a:rPr>
            <a:t> counts partial motions to dismiss as motions to dismiss with prejudice</a:t>
          </a:r>
          <a:endParaRPr lang="en-US" sz="800">
            <a:latin typeface="Times New Roman" pitchFamily="18" charset="0"/>
            <a:cs typeface="Times New Roman" pitchFamily="18"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hyperlink" Target="https://a.next.westlaw.com/Link/Document/FullText?findType=L&amp;pubNum=1000600&amp;cite=USFRCPR41&amp;originatingDoc=I89196A46C0FE11D8A69DB021B88CD6E8&amp;refType=LQ&amp;originationContext=document&amp;transitionType=DocumentItem&amp;contextData=(sc.RelatedInfo)" TargetMode="External"/><Relationship Id="rId2" Type="http://schemas.openxmlformats.org/officeDocument/2006/relationships/hyperlink" Target="http://www.cja.org/article.php?id=34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46"/>
  <sheetViews>
    <sheetView showGridLines="0" tabSelected="1" topLeftCell="D1" zoomScale="150" zoomScaleNormal="150" zoomScalePageLayoutView="150" workbookViewId="0">
      <selection activeCell="L1" sqref="L1"/>
    </sheetView>
  </sheetViews>
  <sheetFormatPr baseColWidth="10" defaultColWidth="8.83203125" defaultRowHeight="20" customHeight="1" x14ac:dyDescent="0"/>
  <cols>
    <col min="1" max="2" width="8.83203125" style="23"/>
    <col min="3" max="3" width="3.33203125" style="23" bestFit="1" customWidth="1"/>
    <col min="4" max="4" width="0.83203125" style="23" customWidth="1"/>
    <col min="5" max="5" width="36" style="23" bestFit="1" customWidth="1"/>
    <col min="6" max="6" width="8.6640625" style="23" customWidth="1"/>
    <col min="7" max="7" width="11.5" style="23" customWidth="1"/>
    <col min="8" max="9" width="8.83203125" style="23"/>
    <col min="10" max="10" width="2" style="23" customWidth="1"/>
    <col min="11" max="16384" width="8.83203125" style="23"/>
  </cols>
  <sheetData>
    <row r="3" spans="2:11" ht="20" customHeight="1">
      <c r="B3" s="109" t="s">
        <v>5392</v>
      </c>
      <c r="C3" s="22"/>
      <c r="D3" s="22"/>
    </row>
    <row r="4" spans="2:11" ht="13">
      <c r="B4" s="24" t="s">
        <v>5400</v>
      </c>
      <c r="C4" s="25"/>
      <c r="D4" s="25"/>
      <c r="E4" s="25"/>
      <c r="F4" s="25"/>
      <c r="G4" s="25"/>
      <c r="H4" s="25"/>
      <c r="I4" s="25"/>
      <c r="J4" s="26"/>
    </row>
    <row r="5" spans="2:11" ht="20" customHeight="1">
      <c r="B5" s="71"/>
      <c r="C5" s="72"/>
      <c r="D5" s="72"/>
      <c r="E5" s="72"/>
      <c r="F5" s="72"/>
      <c r="G5" s="72"/>
      <c r="H5" s="72"/>
      <c r="I5" s="72"/>
      <c r="J5" s="73"/>
    </row>
    <row r="6" spans="2:11" ht="25" thickBot="1">
      <c r="B6" s="27"/>
      <c r="C6" s="28"/>
      <c r="D6" s="28"/>
      <c r="E6" s="110" t="s">
        <v>52</v>
      </c>
      <c r="F6" s="107" t="s">
        <v>5410</v>
      </c>
      <c r="G6" s="111" t="s">
        <v>5583</v>
      </c>
      <c r="H6" s="28"/>
      <c r="I6" s="107" t="s">
        <v>5410</v>
      </c>
      <c r="J6" s="29"/>
    </row>
    <row r="7" spans="2:11" ht="5" customHeight="1">
      <c r="B7" s="27"/>
      <c r="C7" s="28"/>
      <c r="D7" s="28"/>
      <c r="E7" s="28"/>
      <c r="F7" s="28"/>
      <c r="G7" s="28"/>
      <c r="H7" s="28"/>
      <c r="I7" s="28"/>
      <c r="J7" s="29"/>
    </row>
    <row r="8" spans="2:11" ht="25" customHeight="1">
      <c r="B8" s="27"/>
      <c r="C8" s="141" t="s">
        <v>5376</v>
      </c>
      <c r="D8" s="112"/>
      <c r="E8" s="113" t="s">
        <v>5402</v>
      </c>
      <c r="F8" s="87">
        <f t="shared" ref="F8:F11" si="0">I8</f>
        <v>12</v>
      </c>
      <c r="G8" s="88">
        <f>F8/$I$12</f>
        <v>0.46153846153846156</v>
      </c>
      <c r="H8" s="28"/>
      <c r="I8" s="70">
        <v>12</v>
      </c>
      <c r="J8" s="29"/>
      <c r="K8" s="30"/>
    </row>
    <row r="9" spans="2:11" ht="25" customHeight="1">
      <c r="B9" s="27"/>
      <c r="C9" s="142"/>
      <c r="D9" s="113"/>
      <c r="E9" s="113" t="s">
        <v>5584</v>
      </c>
      <c r="F9" s="87">
        <f t="shared" si="0"/>
        <v>9</v>
      </c>
      <c r="G9" s="88">
        <f>F9/$I$12</f>
        <v>0.34615384615384615</v>
      </c>
      <c r="H9" s="28"/>
      <c r="I9" s="70">
        <v>9</v>
      </c>
      <c r="J9" s="29"/>
    </row>
    <row r="10" spans="2:11" ht="25" customHeight="1">
      <c r="B10" s="27"/>
      <c r="C10" s="142"/>
      <c r="D10" s="113"/>
      <c r="E10" s="113" t="s">
        <v>5407</v>
      </c>
      <c r="F10" s="87">
        <v>3</v>
      </c>
      <c r="G10" s="88">
        <f>F10/$I$12</f>
        <v>0.11538461538461539</v>
      </c>
      <c r="H10" s="28"/>
      <c r="I10" s="70">
        <v>2</v>
      </c>
      <c r="J10" s="29"/>
    </row>
    <row r="11" spans="2:11" ht="25" customHeight="1">
      <c r="B11" s="27"/>
      <c r="C11" s="143"/>
      <c r="D11" s="113"/>
      <c r="E11" s="113" t="s">
        <v>5412</v>
      </c>
      <c r="F11" s="87">
        <f t="shared" si="0"/>
        <v>7</v>
      </c>
      <c r="G11" s="88">
        <f>F11/$I$12</f>
        <v>0.26923076923076922</v>
      </c>
      <c r="H11" s="28"/>
      <c r="I11" s="70">
        <v>7</v>
      </c>
      <c r="J11" s="29"/>
    </row>
    <row r="12" spans="2:11" ht="20" customHeight="1">
      <c r="B12" s="27"/>
      <c r="C12" s="31"/>
      <c r="D12" s="28"/>
      <c r="E12" s="28"/>
      <c r="F12" s="74"/>
      <c r="G12" s="75"/>
      <c r="H12" s="28"/>
      <c r="I12" s="70">
        <v>26</v>
      </c>
      <c r="J12" s="29"/>
    </row>
    <row r="13" spans="2:11" ht="25" customHeight="1">
      <c r="B13" s="27"/>
      <c r="C13" s="141" t="s">
        <v>5375</v>
      </c>
      <c r="D13" s="113"/>
      <c r="E13" s="113" t="s">
        <v>5584</v>
      </c>
      <c r="F13" s="87">
        <f>I13</f>
        <v>5</v>
      </c>
      <c r="G13" s="88">
        <f>F13/$I$15</f>
        <v>0.7142857142857143</v>
      </c>
      <c r="H13" s="28"/>
      <c r="I13" s="70">
        <v>5</v>
      </c>
      <c r="J13" s="29"/>
      <c r="K13" s="66"/>
    </row>
    <row r="14" spans="2:11" ht="25" customHeight="1">
      <c r="B14" s="27"/>
      <c r="C14" s="143"/>
      <c r="D14" s="113"/>
      <c r="E14" s="113" t="s">
        <v>5402</v>
      </c>
      <c r="F14" s="87">
        <v>2</v>
      </c>
      <c r="G14" s="88">
        <f>F14/$I$15</f>
        <v>0.2857142857142857</v>
      </c>
      <c r="H14" s="28"/>
      <c r="I14" s="70">
        <v>2</v>
      </c>
      <c r="J14" s="29"/>
    </row>
    <row r="15" spans="2:11" ht="20" customHeight="1">
      <c r="B15" s="27"/>
      <c r="C15" s="28"/>
      <c r="D15" s="28"/>
      <c r="E15" s="28"/>
      <c r="F15" s="74"/>
      <c r="G15" s="75"/>
      <c r="H15" s="28"/>
      <c r="I15" s="70">
        <v>7</v>
      </c>
      <c r="J15" s="29"/>
    </row>
    <row r="16" spans="2:11" ht="20" customHeight="1">
      <c r="B16" s="27"/>
      <c r="C16" s="141" t="s">
        <v>5374</v>
      </c>
      <c r="D16" s="113"/>
      <c r="E16" s="113" t="s">
        <v>5402</v>
      </c>
      <c r="F16" s="89">
        <v>11</v>
      </c>
      <c r="G16" s="88">
        <f t="shared" ref="G16:G23" si="1">F16/$I$24</f>
        <v>0.28947368421052633</v>
      </c>
      <c r="H16" s="28"/>
      <c r="I16" s="70">
        <v>13</v>
      </c>
      <c r="J16" s="29"/>
    </row>
    <row r="17" spans="1:10" ht="20" customHeight="1">
      <c r="B17" s="27"/>
      <c r="C17" s="142"/>
      <c r="D17" s="113"/>
      <c r="E17" s="113" t="s">
        <v>5584</v>
      </c>
      <c r="F17" s="89">
        <f t="shared" ref="F17:F23" si="2">I17</f>
        <v>7</v>
      </c>
      <c r="G17" s="88">
        <f t="shared" si="1"/>
        <v>0.18421052631578946</v>
      </c>
      <c r="H17" s="28"/>
      <c r="I17" s="70">
        <v>7</v>
      </c>
      <c r="J17" s="29"/>
    </row>
    <row r="18" spans="1:10" ht="20" customHeight="1">
      <c r="B18" s="27"/>
      <c r="C18" s="142"/>
      <c r="D18" s="113"/>
      <c r="E18" s="113" t="s">
        <v>5403</v>
      </c>
      <c r="F18" s="89">
        <f t="shared" si="2"/>
        <v>6</v>
      </c>
      <c r="G18" s="88">
        <f t="shared" si="1"/>
        <v>0.15789473684210525</v>
      </c>
      <c r="H18" s="28"/>
      <c r="I18" s="70">
        <v>6</v>
      </c>
      <c r="J18" s="29"/>
    </row>
    <row r="19" spans="1:10" ht="20" customHeight="1">
      <c r="B19" s="27"/>
      <c r="C19" s="142"/>
      <c r="D19" s="113"/>
      <c r="E19" s="113" t="s">
        <v>5404</v>
      </c>
      <c r="F19" s="89">
        <f t="shared" si="2"/>
        <v>3</v>
      </c>
      <c r="G19" s="88">
        <f t="shared" si="1"/>
        <v>7.8947368421052627E-2</v>
      </c>
      <c r="H19" s="28"/>
      <c r="I19" s="70">
        <v>3</v>
      </c>
      <c r="J19" s="29"/>
    </row>
    <row r="20" spans="1:10" ht="20" customHeight="1">
      <c r="B20" s="27"/>
      <c r="C20" s="142"/>
      <c r="D20" s="113"/>
      <c r="E20" s="113" t="s">
        <v>5405</v>
      </c>
      <c r="F20" s="89">
        <f t="shared" si="2"/>
        <v>2</v>
      </c>
      <c r="G20" s="88">
        <f t="shared" si="1"/>
        <v>5.2631578947368418E-2</v>
      </c>
      <c r="H20" s="28"/>
      <c r="I20" s="70">
        <v>2</v>
      </c>
      <c r="J20" s="29"/>
    </row>
    <row r="21" spans="1:10" ht="20" customHeight="1">
      <c r="B21" s="27"/>
      <c r="C21" s="142"/>
      <c r="D21" s="113"/>
      <c r="E21" s="113" t="s">
        <v>5407</v>
      </c>
      <c r="F21" s="89">
        <f t="shared" si="2"/>
        <v>2</v>
      </c>
      <c r="G21" s="88">
        <f t="shared" si="1"/>
        <v>5.2631578947368418E-2</v>
      </c>
      <c r="H21" s="28"/>
      <c r="I21" s="70">
        <v>2</v>
      </c>
      <c r="J21" s="29"/>
    </row>
    <row r="22" spans="1:10" ht="20" customHeight="1">
      <c r="B22" s="27"/>
      <c r="C22" s="142"/>
      <c r="D22" s="113"/>
      <c r="E22" s="113" t="s">
        <v>5409</v>
      </c>
      <c r="F22" s="89">
        <f t="shared" si="2"/>
        <v>1</v>
      </c>
      <c r="G22" s="88">
        <f t="shared" si="1"/>
        <v>2.6315789473684209E-2</v>
      </c>
      <c r="H22" s="28"/>
      <c r="I22" s="70">
        <v>1</v>
      </c>
      <c r="J22" s="29"/>
    </row>
    <row r="23" spans="1:10" ht="20" customHeight="1">
      <c r="B23" s="27"/>
      <c r="C23" s="143"/>
      <c r="D23" s="113"/>
      <c r="E23" s="113" t="s">
        <v>5412</v>
      </c>
      <c r="F23" s="89">
        <f t="shared" si="2"/>
        <v>8</v>
      </c>
      <c r="G23" s="88">
        <f t="shared" si="1"/>
        <v>0.21052631578947367</v>
      </c>
      <c r="H23" s="28"/>
      <c r="I23" s="70">
        <v>8</v>
      </c>
      <c r="J23" s="29"/>
    </row>
    <row r="24" spans="1:10" ht="20" customHeight="1">
      <c r="A24" s="69"/>
      <c r="B24" s="27"/>
      <c r="C24" s="28"/>
      <c r="D24" s="28"/>
      <c r="E24" s="28"/>
      <c r="F24" s="74"/>
      <c r="G24" s="75"/>
      <c r="H24" s="28"/>
      <c r="I24" s="70">
        <v>38</v>
      </c>
      <c r="J24" s="29"/>
    </row>
    <row r="25" spans="1:10" ht="20" customHeight="1">
      <c r="A25" s="69"/>
      <c r="B25" s="27"/>
      <c r="C25" s="28"/>
      <c r="D25" s="28"/>
      <c r="E25" s="28"/>
      <c r="F25" s="74"/>
      <c r="G25" s="75"/>
      <c r="H25" s="28"/>
      <c r="I25" s="70"/>
      <c r="J25" s="29"/>
    </row>
    <row r="26" spans="1:10" ht="20" customHeight="1">
      <c r="A26" s="69"/>
      <c r="B26" s="27"/>
      <c r="C26" s="28"/>
      <c r="D26" s="28"/>
      <c r="E26" s="28"/>
      <c r="F26" s="74"/>
      <c r="G26" s="75"/>
      <c r="H26" s="28"/>
      <c r="I26" s="70"/>
      <c r="J26" s="29"/>
    </row>
    <row r="27" spans="1:10" ht="25" thickBot="1">
      <c r="A27" s="69"/>
      <c r="B27" s="27"/>
      <c r="C27" s="113"/>
      <c r="D27" s="113"/>
      <c r="E27" s="110" t="s">
        <v>52</v>
      </c>
      <c r="F27" s="107" t="s">
        <v>5410</v>
      </c>
      <c r="G27" s="111" t="s">
        <v>5583</v>
      </c>
      <c r="H27" s="28"/>
      <c r="I27" s="70"/>
      <c r="J27" s="29"/>
    </row>
    <row r="28" spans="1:10" ht="20" customHeight="1">
      <c r="B28" s="27"/>
      <c r="C28" s="141" t="s">
        <v>5373</v>
      </c>
      <c r="D28" s="113"/>
      <c r="E28" s="113" t="s">
        <v>5402</v>
      </c>
      <c r="F28" s="74">
        <v>41</v>
      </c>
      <c r="G28" s="114">
        <f t="shared" ref="G28:G34" si="3">F28/$I$36</f>
        <v>0.37272727272727274</v>
      </c>
      <c r="H28" s="28"/>
      <c r="I28" s="70">
        <v>41</v>
      </c>
      <c r="J28" s="29"/>
    </row>
    <row r="29" spans="1:10" ht="20" customHeight="1">
      <c r="B29" s="27"/>
      <c r="C29" s="142"/>
      <c r="D29" s="113"/>
      <c r="E29" s="113" t="s">
        <v>5584</v>
      </c>
      <c r="F29" s="74">
        <v>27</v>
      </c>
      <c r="G29" s="114">
        <f t="shared" si="3"/>
        <v>0.24545454545454545</v>
      </c>
      <c r="H29" s="28"/>
      <c r="I29" s="70">
        <v>27</v>
      </c>
      <c r="J29" s="29"/>
    </row>
    <row r="30" spans="1:10" ht="20" customHeight="1">
      <c r="B30" s="27"/>
      <c r="C30" s="142"/>
      <c r="D30" s="113"/>
      <c r="E30" s="113" t="s">
        <v>5404</v>
      </c>
      <c r="F30" s="74">
        <v>11</v>
      </c>
      <c r="G30" s="114">
        <f t="shared" si="3"/>
        <v>0.1</v>
      </c>
      <c r="H30" s="28"/>
      <c r="I30" s="70">
        <v>11</v>
      </c>
      <c r="J30" s="29"/>
    </row>
    <row r="31" spans="1:10" ht="20" customHeight="1">
      <c r="B31" s="27"/>
      <c r="C31" s="142"/>
      <c r="D31" s="113"/>
      <c r="E31" s="113" t="s">
        <v>5648</v>
      </c>
      <c r="F31" s="74">
        <v>8</v>
      </c>
      <c r="G31" s="114">
        <f t="shared" si="3"/>
        <v>7.2727272727272724E-2</v>
      </c>
      <c r="H31" s="28"/>
      <c r="I31" s="70">
        <v>8</v>
      </c>
      <c r="J31" s="29"/>
    </row>
    <row r="32" spans="1:10" ht="20" customHeight="1">
      <c r="B32" s="27"/>
      <c r="C32" s="142"/>
      <c r="D32" s="113"/>
      <c r="E32" s="113" t="s">
        <v>5407</v>
      </c>
      <c r="F32" s="74">
        <v>6</v>
      </c>
      <c r="G32" s="114">
        <f t="shared" si="3"/>
        <v>5.4545454545454543E-2</v>
      </c>
      <c r="H32" s="28"/>
      <c r="I32" s="70">
        <v>6</v>
      </c>
      <c r="J32" s="29"/>
    </row>
    <row r="33" spans="2:12" ht="20" customHeight="1">
      <c r="B33" s="27"/>
      <c r="C33" s="142"/>
      <c r="D33" s="113"/>
      <c r="E33" s="113" t="s">
        <v>5415</v>
      </c>
      <c r="F33" s="74">
        <v>6</v>
      </c>
      <c r="G33" s="114">
        <f t="shared" si="3"/>
        <v>5.4545454545454543E-2</v>
      </c>
      <c r="H33" s="28"/>
      <c r="I33" s="70">
        <v>6</v>
      </c>
      <c r="J33" s="29"/>
    </row>
    <row r="34" spans="2:12" ht="20" customHeight="1">
      <c r="B34" s="27"/>
      <c r="C34" s="142"/>
      <c r="D34" s="113"/>
      <c r="E34" s="113" t="s">
        <v>5408</v>
      </c>
      <c r="F34" s="74">
        <v>5</v>
      </c>
      <c r="G34" s="114">
        <f t="shared" si="3"/>
        <v>4.5454545454545456E-2</v>
      </c>
      <c r="H34" s="28"/>
      <c r="I34" s="70">
        <v>5</v>
      </c>
      <c r="J34" s="29"/>
    </row>
    <row r="35" spans="2:12" ht="20" customHeight="1">
      <c r="B35" s="27"/>
      <c r="C35" s="143"/>
      <c r="D35" s="113"/>
      <c r="E35" s="113" t="s">
        <v>5412</v>
      </c>
      <c r="F35" s="74">
        <v>28</v>
      </c>
      <c r="G35" s="114">
        <f t="shared" ref="G35" si="4">F35/$I$36</f>
        <v>0.25454545454545452</v>
      </c>
      <c r="H35" s="28"/>
      <c r="I35" s="70">
        <v>28</v>
      </c>
      <c r="J35" s="29"/>
      <c r="L35" s="82"/>
    </row>
    <row r="36" spans="2:12" ht="20" customHeight="1">
      <c r="B36" s="27"/>
      <c r="C36" s="28"/>
      <c r="D36" s="28"/>
      <c r="E36" s="28"/>
      <c r="F36" s="76"/>
      <c r="G36" s="75"/>
      <c r="H36" s="28"/>
      <c r="I36" s="70">
        <v>110</v>
      </c>
      <c r="J36" s="29"/>
      <c r="L36" s="28"/>
    </row>
    <row r="37" spans="2:12" ht="20" customHeight="1">
      <c r="B37" s="27"/>
      <c r="C37" s="141" t="s">
        <v>5420</v>
      </c>
      <c r="D37" s="113"/>
      <c r="E37" s="113" t="s">
        <v>5406</v>
      </c>
      <c r="F37" s="74">
        <v>16</v>
      </c>
      <c r="G37" s="114">
        <f>F37/$I$42</f>
        <v>0.38095238095238093</v>
      </c>
      <c r="H37" s="28"/>
      <c r="I37" s="70">
        <v>16</v>
      </c>
      <c r="J37" s="29"/>
      <c r="L37" s="28"/>
    </row>
    <row r="38" spans="2:12" ht="20" customHeight="1">
      <c r="B38" s="27"/>
      <c r="C38" s="142"/>
      <c r="D38" s="113"/>
      <c r="E38" s="113" t="s">
        <v>5584</v>
      </c>
      <c r="F38" s="74">
        <v>11</v>
      </c>
      <c r="G38" s="114">
        <f>F38/$I$42</f>
        <v>0.26190476190476192</v>
      </c>
      <c r="H38" s="28"/>
      <c r="I38" s="77">
        <v>11</v>
      </c>
      <c r="J38" s="29"/>
      <c r="L38" s="78"/>
    </row>
    <row r="39" spans="2:12" ht="20" customHeight="1">
      <c r="B39" s="27"/>
      <c r="C39" s="142"/>
      <c r="D39" s="113"/>
      <c r="E39" s="113" t="s">
        <v>5402</v>
      </c>
      <c r="F39" s="74">
        <f>I39</f>
        <v>6</v>
      </c>
      <c r="G39" s="114">
        <f>F39/$I$42</f>
        <v>0.14285714285714285</v>
      </c>
      <c r="H39" s="28"/>
      <c r="I39" s="70">
        <v>6</v>
      </c>
      <c r="J39" s="29"/>
      <c r="L39" s="28"/>
    </row>
    <row r="40" spans="2:12" ht="20" customHeight="1">
      <c r="B40" s="27"/>
      <c r="C40" s="142"/>
      <c r="D40" s="113"/>
      <c r="E40" s="113" t="s">
        <v>5404</v>
      </c>
      <c r="F40" s="74">
        <v>6</v>
      </c>
      <c r="G40" s="114">
        <f>F40/$I$42</f>
        <v>0.14285714285714285</v>
      </c>
      <c r="H40" s="28"/>
      <c r="I40" s="70">
        <v>6</v>
      </c>
      <c r="J40" s="29"/>
      <c r="L40" s="28"/>
    </row>
    <row r="41" spans="2:12" ht="20" customHeight="1">
      <c r="B41" s="27"/>
      <c r="C41" s="143"/>
      <c r="D41" s="113"/>
      <c r="E41" s="113" t="s">
        <v>5412</v>
      </c>
      <c r="F41" s="74">
        <v>20</v>
      </c>
      <c r="G41" s="114">
        <f>F41/$I$42</f>
        <v>0.47619047619047616</v>
      </c>
      <c r="H41" s="28"/>
      <c r="I41" s="70">
        <v>20</v>
      </c>
      <c r="J41" s="29"/>
      <c r="L41" s="83"/>
    </row>
    <row r="42" spans="2:12" ht="20" customHeight="1">
      <c r="B42" s="79"/>
      <c r="C42" s="80"/>
      <c r="D42" s="80"/>
      <c r="E42" s="80"/>
      <c r="F42" s="80"/>
      <c r="G42" s="80"/>
      <c r="H42" s="80"/>
      <c r="I42" s="84">
        <v>42</v>
      </c>
      <c r="J42" s="81"/>
    </row>
    <row r="43" spans="2:12" ht="13">
      <c r="B43" s="28"/>
      <c r="C43" s="85" t="s">
        <v>5414</v>
      </c>
      <c r="D43" s="28"/>
      <c r="E43" s="28"/>
      <c r="F43" s="28"/>
      <c r="G43" s="28"/>
      <c r="H43" s="28"/>
      <c r="I43" s="28"/>
      <c r="J43" s="28"/>
    </row>
    <row r="44" spans="2:12" ht="13">
      <c r="B44" s="28"/>
      <c r="C44" s="86" t="s">
        <v>5411</v>
      </c>
      <c r="D44" s="28"/>
      <c r="E44" s="28"/>
      <c r="F44" s="28"/>
      <c r="G44" s="28"/>
      <c r="H44" s="28"/>
      <c r="I44" s="28"/>
      <c r="J44" s="28"/>
    </row>
    <row r="45" spans="2:12" ht="13">
      <c r="B45" s="28"/>
      <c r="C45" s="86" t="s">
        <v>5413</v>
      </c>
      <c r="D45" s="28"/>
      <c r="E45" s="28"/>
      <c r="F45" s="28"/>
      <c r="G45" s="28"/>
      <c r="H45" s="28"/>
      <c r="I45" s="28"/>
      <c r="J45" s="28"/>
    </row>
    <row r="46" spans="2:12" ht="20" customHeight="1">
      <c r="B46" s="28"/>
      <c r="C46" s="28"/>
      <c r="D46" s="28"/>
      <c r="E46" s="28"/>
      <c r="F46" s="28"/>
      <c r="G46" s="28"/>
      <c r="H46" s="28"/>
      <c r="I46" s="28"/>
      <c r="J46" s="28"/>
    </row>
  </sheetData>
  <sortState ref="E37:I40">
    <sortCondition descending="1" ref="I37"/>
  </sortState>
  <mergeCells count="5">
    <mergeCell ref="C37:C41"/>
    <mergeCell ref="C8:C11"/>
    <mergeCell ref="C13:C14"/>
    <mergeCell ref="C16:C23"/>
    <mergeCell ref="C28:C35"/>
  </mergeCells>
  <conditionalFormatting sqref="F12">
    <cfRule type="cellIs" dxfId="17" priority="6" stopIfTrue="1" operator="notEqual">
      <formula>0.6545646468</formula>
    </cfRule>
  </conditionalFormatting>
  <conditionalFormatting sqref="F15">
    <cfRule type="cellIs" dxfId="16" priority="7" stopIfTrue="1" operator="notEqual">
      <formula>0.6545646468</formula>
    </cfRule>
  </conditionalFormatting>
  <conditionalFormatting sqref="E16:G23 E8:G11">
    <cfRule type="expression" dxfId="15" priority="5">
      <formula>MOD(ROW(),2)</formula>
    </cfRule>
  </conditionalFormatting>
  <conditionalFormatting sqref="E13:G14">
    <cfRule type="expression" dxfId="14" priority="4">
      <formula>MOD(ROW(),2)</formula>
    </cfRule>
  </conditionalFormatting>
  <conditionalFormatting sqref="F24:F26">
    <cfRule type="cellIs" dxfId="13" priority="8" stopIfTrue="1" operator="notEqual">
      <formula>0.6545646468</formula>
    </cfRule>
  </conditionalFormatting>
  <conditionalFormatting sqref="E28:G35">
    <cfRule type="expression" dxfId="12" priority="2">
      <formula>MOD(ROW(),2)</formula>
    </cfRule>
  </conditionalFormatting>
  <conditionalFormatting sqref="E37:G41">
    <cfRule type="expression" dxfId="11" priority="1">
      <formula>MOD(ROW(),2)</formula>
    </cfRule>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108"/>
  <sheetViews>
    <sheetView showGridLines="0" topLeftCell="B1" workbookViewId="0">
      <selection activeCell="F39" sqref="F39"/>
    </sheetView>
  </sheetViews>
  <sheetFormatPr baseColWidth="10" defaultColWidth="8.83203125" defaultRowHeight="13" x14ac:dyDescent="0"/>
  <cols>
    <col min="1" max="1" width="8.83203125" style="32"/>
    <col min="2" max="2" width="0.83203125" style="32" customWidth="1"/>
    <col min="3" max="3" width="27.5" style="32" bestFit="1" customWidth="1"/>
    <col min="4" max="8" width="11" style="32" bestFit="1" customWidth="1"/>
    <col min="9" max="9" width="0.83203125" style="32" customWidth="1"/>
    <col min="10" max="16384" width="8.83203125" style="32"/>
  </cols>
  <sheetData>
    <row r="2" spans="2:10">
      <c r="B2" s="108" t="s">
        <v>5380</v>
      </c>
      <c r="J2" s="32" t="s">
        <v>5590</v>
      </c>
    </row>
    <row r="3" spans="2:10">
      <c r="B3" s="33" t="s">
        <v>5384</v>
      </c>
      <c r="C3" s="34"/>
      <c r="D3" s="34"/>
      <c r="E3" s="34"/>
      <c r="F3" s="34"/>
      <c r="G3" s="34"/>
      <c r="H3" s="35"/>
      <c r="I3" s="36"/>
    </row>
    <row r="4" spans="2:10" ht="5" customHeight="1">
      <c r="B4" s="37"/>
      <c r="C4" s="38"/>
      <c r="D4" s="38"/>
      <c r="E4" s="38"/>
      <c r="F4" s="38"/>
      <c r="G4" s="38"/>
      <c r="H4" s="39"/>
      <c r="I4" s="40"/>
    </row>
    <row r="5" spans="2:10" ht="14" thickBot="1">
      <c r="B5" s="41"/>
      <c r="C5" s="39"/>
      <c r="D5" s="107" t="s">
        <v>5376</v>
      </c>
      <c r="E5" s="107" t="s">
        <v>5375</v>
      </c>
      <c r="F5" s="107" t="s">
        <v>5374</v>
      </c>
      <c r="G5" s="107" t="s">
        <v>5373</v>
      </c>
      <c r="H5" s="107" t="s">
        <v>5420</v>
      </c>
      <c r="I5" s="42"/>
    </row>
    <row r="6" spans="2:10" ht="5" customHeight="1">
      <c r="B6" s="41"/>
      <c r="C6" s="39"/>
      <c r="D6" s="39"/>
      <c r="E6" s="39"/>
      <c r="F6" s="39"/>
      <c r="G6" s="39"/>
      <c r="H6" s="39"/>
      <c r="I6" s="40"/>
    </row>
    <row r="7" spans="2:10">
      <c r="B7" s="41"/>
      <c r="C7" s="115" t="s">
        <v>5378</v>
      </c>
      <c r="D7" s="90">
        <f>COUNTIF('1980-1992'!F:F,"Y")</f>
        <v>33</v>
      </c>
      <c r="E7" s="90">
        <f>COUNTIF('1992-1995'!F:F,"Y")</f>
        <v>11</v>
      </c>
      <c r="F7" s="90">
        <f>COUNTIF('1995-2004'!F:F,"Y")</f>
        <v>61</v>
      </c>
      <c r="G7" s="90">
        <f>COUNTIF('2004-2013'!F:F,"Y")</f>
        <v>159</v>
      </c>
      <c r="H7" s="90">
        <f>COUNTIF('2013-2015'!F:F,"Y")</f>
        <v>60</v>
      </c>
      <c r="I7" s="43"/>
      <c r="J7" s="32">
        <f>+SUM(C7:H7)</f>
        <v>324</v>
      </c>
    </row>
    <row r="8" spans="2:10">
      <c r="B8" s="41"/>
      <c r="C8" s="115" t="s">
        <v>5377</v>
      </c>
      <c r="D8" s="90">
        <f>COUNTIF('1980-1992'!F:F,"PS")</f>
        <v>1</v>
      </c>
      <c r="E8" s="90">
        <f>COUNTIF('1992-1995'!F:F,"PS")</f>
        <v>0</v>
      </c>
      <c r="F8" s="90">
        <f>COUNTIF('1995-2004'!F:F,"PS")</f>
        <v>3</v>
      </c>
      <c r="G8" s="90">
        <f>COUNTIF('2004-2013'!F:F,"PS")</f>
        <v>85</v>
      </c>
      <c r="H8" s="90">
        <f>COUNTIF('2013-2015'!F:F,"PS")</f>
        <v>21</v>
      </c>
      <c r="I8" s="43"/>
    </row>
    <row r="9" spans="2:10">
      <c r="B9" s="41"/>
      <c r="C9" s="115" t="s">
        <v>5379</v>
      </c>
      <c r="D9" s="90">
        <f>COUNTIF('1980-1992'!F:F,"FL")</f>
        <v>1</v>
      </c>
      <c r="E9" s="90">
        <f>COUNTIF('1992-1995'!F:F,"FL")</f>
        <v>0</v>
      </c>
      <c r="F9" s="90">
        <f>COUNTIF('1995-2004'!F:F,"FL")</f>
        <v>2</v>
      </c>
      <c r="G9" s="90">
        <f>COUNTIF('2004-2013'!F:F,"FL")</f>
        <v>3</v>
      </c>
      <c r="H9" s="90">
        <f>COUNTIF('2013-2015'!F:F,"FL")</f>
        <v>5</v>
      </c>
      <c r="I9" s="43"/>
    </row>
    <row r="10" spans="2:10" ht="5" customHeight="1">
      <c r="B10" s="44"/>
      <c r="C10" s="45"/>
      <c r="D10" s="45"/>
      <c r="E10" s="45"/>
      <c r="F10" s="45"/>
      <c r="G10" s="45"/>
      <c r="H10" s="45"/>
      <c r="I10" s="46"/>
    </row>
    <row r="11" spans="2:10">
      <c r="F11" s="67"/>
    </row>
    <row r="12" spans="2:10">
      <c r="B12" s="108" t="s">
        <v>5380</v>
      </c>
    </row>
    <row r="13" spans="2:10">
      <c r="B13" s="33" t="s">
        <v>5385</v>
      </c>
      <c r="C13" s="34"/>
      <c r="D13" s="34"/>
      <c r="E13" s="34"/>
      <c r="F13" s="34"/>
      <c r="G13" s="34"/>
      <c r="H13" s="35"/>
      <c r="I13" s="36"/>
    </row>
    <row r="14" spans="2:10" ht="5" customHeight="1">
      <c r="B14" s="37"/>
      <c r="C14" s="38"/>
      <c r="D14" s="38"/>
      <c r="E14" s="38"/>
      <c r="F14" s="38"/>
      <c r="G14" s="38"/>
      <c r="H14" s="39"/>
      <c r="I14" s="40"/>
    </row>
    <row r="15" spans="2:10" ht="14" thickBot="1">
      <c r="B15" s="47"/>
      <c r="C15" s="115"/>
      <c r="D15" s="107" t="s">
        <v>5376</v>
      </c>
      <c r="E15" s="107" t="s">
        <v>5375</v>
      </c>
      <c r="F15" s="107" t="s">
        <v>5374</v>
      </c>
      <c r="G15" s="107" t="s">
        <v>5373</v>
      </c>
      <c r="H15" s="107" t="s">
        <v>5420</v>
      </c>
      <c r="I15" s="48"/>
    </row>
    <row r="16" spans="2:10" ht="5" customHeight="1">
      <c r="B16" s="47"/>
      <c r="C16" s="115"/>
      <c r="D16" s="115"/>
      <c r="E16" s="115"/>
      <c r="F16" s="115"/>
      <c r="G16" s="115"/>
      <c r="H16" s="115"/>
      <c r="I16" s="49"/>
    </row>
    <row r="17" spans="2:10">
      <c r="B17" s="41"/>
      <c r="C17" s="115" t="s">
        <v>5381</v>
      </c>
      <c r="D17" s="116">
        <f>SUM(D18:D19)</f>
        <v>26</v>
      </c>
      <c r="E17" s="116">
        <f>SUM(E18:E19)</f>
        <v>7</v>
      </c>
      <c r="F17" s="116">
        <f>SUM(F18:F19)</f>
        <v>38</v>
      </c>
      <c r="G17" s="116">
        <f>SUM(G18:G19)</f>
        <v>107</v>
      </c>
      <c r="H17" s="116">
        <f>SUM(H18:H19)</f>
        <v>42</v>
      </c>
      <c r="I17" s="40"/>
      <c r="J17" s="67">
        <f>SUM(D17:H17)</f>
        <v>220</v>
      </c>
    </row>
    <row r="18" spans="2:10">
      <c r="B18" s="41"/>
      <c r="C18" s="115" t="s">
        <v>5383</v>
      </c>
      <c r="D18" s="116">
        <f>COUNTIFS('1980-1992'!F:F,"Y",'1980-1992'!I:I,"MTD/P")+COUNTIFS('1980-1992'!F:F,"Y",'1980-1992'!I:I,"MTD/P, MTD/WP")+COUNTIFS('1980-1992'!F:F,"Y",'1980-1992'!I:I,"MTD/P; MTD/WP")</f>
        <v>23</v>
      </c>
      <c r="E18" s="116">
        <f>COUNTIFS('1992-1995'!F:F,"Y",'1992-1995'!I:I,"MTD/P")+COUNTIFS('1992-1995'!F:F,"Y",'1992-1995'!I:I,"MTD/P, MTD/WP")+COUNTIFS('1992-1995'!F:F,"Y",'1992-1995'!I:I,"MTD/P; MTD/WP")</f>
        <v>7</v>
      </c>
      <c r="F18" s="116">
        <f>COUNTIFS('1995-2004'!F:F,"Y",'1995-2004'!I:I,"MTD/P")+COUNTIFS('1995-2004'!F:F,"Y",'1995-2004'!I:I,"MTD/P; MTD/WP")+COUNTIFS('1995-2004'!F:F,"Y",'1995-2004'!I:I,"MTD/P, WTD/WP")</f>
        <v>35</v>
      </c>
      <c r="G18" s="116">
        <f>COUNTIFS('2004-2013'!F:F,"Y",'2004-2013'!I:I,"MTD/P")+COUNTIFS('2004-2013'!F:F,"Y",'2004-2013'!I:I,"MTD/P, MTD/WP")+COUNTIFS('2004-2013'!F:F,"Y",'2004-2013'!I:I,"MTD/P; MTD/WP")</f>
        <v>87</v>
      </c>
      <c r="H18" s="106">
        <f>COUNTIFS('2013-2015'!F:F,"Y",'2013-2015'!I:I,"MTD/P")+COUNTIFS('2013-2015'!F:F,"Y",'2013-2015'!I:I,"MTD/P; MTD/WP")+COUNTIFS('2013-2015'!F:F,"Y",'2013-2015'!I:I,"MTD/P, MTD/WP")+2</f>
        <v>37</v>
      </c>
      <c r="I18" s="40"/>
      <c r="J18" s="119"/>
    </row>
    <row r="19" spans="2:10">
      <c r="B19" s="41"/>
      <c r="C19" s="115" t="s">
        <v>5382</v>
      </c>
      <c r="D19" s="116">
        <f>COUNTIFS('1980-1992'!F:F,"Y",'1980-1992'!I:I,"MTD/WP")+COUNTIFS('1980-1992'!F:F,"Y",'1980-1992'!I:I,"MTD/P, MTD/WP")+COUNTIFS('1980-1992'!F:F,"Y",'1980-1992'!I:I,"MTD/P; MTD/WP")</f>
        <v>3</v>
      </c>
      <c r="E19" s="116">
        <f>COUNTIFS('1992-1995'!F:F,"Y",'1992-1995'!I:I,"MTD/WP")+COUNTIFS('1992-1995'!F:F,"Y",'1992-1995'!I:I,"MTD/P, MTD/WP")+COUNTIFS('1992-1995'!F:F,"Y",'1992-1995'!I:I,"MTD/P; MTD/WP")</f>
        <v>0</v>
      </c>
      <c r="F19" s="116">
        <f>COUNTIFS('1995-2004'!F:F,"Y",'1995-2004'!I:I,"MTD/WP")+COUNTIFS('1995-2004'!F:F,"Y",'1995-2004'!I:I,"MTD/P; MTD/WP")+COUNTIFS('1995-2004'!F:F,"Y",'1995-2004'!I:I,"MTD/P, WTD/WP")</f>
        <v>3</v>
      </c>
      <c r="G19" s="116">
        <f>COUNTIFS('2004-2013'!F:F,"Y",'2004-2013'!I:I,"MTD/WP")+COUNTIFS('2004-2013'!F:F,"Y",'2004-2013'!I:I,"MTD/P, WTD/WP")+COUNTIFS('2004-2013'!F:F,"Y",'2004-2013'!I:I,"MTD/P; MTD/WP")</f>
        <v>20</v>
      </c>
      <c r="H19" s="105">
        <f>COUNTIFS('2013-2015'!F:F,"Y",'2013-2015'!I:I,"MTD/WP")+COUNTIFS('2013-2015'!F:F,"Y",'2013-2015'!I:I,"MTD/P; MTD/WP")+COUNTIFS('2013-2015'!F:F,"Y",'2013-2015'!I:I,"MTD/P, MTD/WP")</f>
        <v>5</v>
      </c>
      <c r="I19" s="40"/>
      <c r="J19" s="67">
        <f>SUM(D19:H19)</f>
        <v>31</v>
      </c>
    </row>
    <row r="20" spans="2:10">
      <c r="B20" s="41"/>
      <c r="C20" s="39"/>
      <c r="D20" s="39"/>
      <c r="E20" s="39"/>
      <c r="F20" s="39"/>
      <c r="G20" s="39"/>
      <c r="H20" s="39"/>
      <c r="I20" s="40"/>
      <c r="J20" s="119"/>
    </row>
    <row r="21" spans="2:10">
      <c r="B21" s="41"/>
      <c r="C21" s="115" t="s">
        <v>5418</v>
      </c>
      <c r="D21" s="39"/>
      <c r="E21" s="39"/>
      <c r="F21" s="39"/>
      <c r="G21" s="39"/>
      <c r="H21" s="39"/>
      <c r="I21" s="40"/>
    </row>
    <row r="22" spans="2:10">
      <c r="B22" s="41"/>
      <c r="C22" s="39"/>
      <c r="D22" s="39"/>
      <c r="E22" s="39"/>
      <c r="F22" s="39"/>
      <c r="G22" s="39"/>
      <c r="H22" s="39"/>
      <c r="I22" s="40"/>
    </row>
    <row r="23" spans="2:10" ht="14" thickBot="1">
      <c r="B23" s="41"/>
      <c r="C23" s="39"/>
      <c r="D23" s="107" t="s">
        <v>5376</v>
      </c>
      <c r="E23" s="107" t="s">
        <v>5375</v>
      </c>
      <c r="F23" s="107" t="s">
        <v>5374</v>
      </c>
      <c r="G23" s="107" t="s">
        <v>5373</v>
      </c>
      <c r="H23" s="107" t="s">
        <v>5420</v>
      </c>
      <c r="I23" s="40"/>
    </row>
    <row r="24" spans="2:10" ht="5" customHeight="1">
      <c r="B24" s="41"/>
      <c r="C24" s="39"/>
      <c r="D24" s="39"/>
      <c r="E24" s="39"/>
      <c r="F24" s="39"/>
      <c r="G24" s="39"/>
      <c r="H24" s="39"/>
      <c r="I24" s="40"/>
    </row>
    <row r="25" spans="2:10">
      <c r="B25" s="41"/>
      <c r="C25" s="115" t="s">
        <v>5381</v>
      </c>
      <c r="D25" s="91">
        <f t="shared" ref="D25:H27" si="0">D17/D$7</f>
        <v>0.78787878787878785</v>
      </c>
      <c r="E25" s="91">
        <f t="shared" si="0"/>
        <v>0.63636363636363635</v>
      </c>
      <c r="F25" s="91">
        <f t="shared" si="0"/>
        <v>0.62295081967213117</v>
      </c>
      <c r="G25" s="91">
        <f t="shared" si="0"/>
        <v>0.67295597484276726</v>
      </c>
      <c r="H25" s="91">
        <f t="shared" si="0"/>
        <v>0.7</v>
      </c>
      <c r="I25" s="40"/>
    </row>
    <row r="26" spans="2:10">
      <c r="B26" s="41"/>
      <c r="C26" s="115" t="s">
        <v>5383</v>
      </c>
      <c r="D26" s="91">
        <f t="shared" si="0"/>
        <v>0.69696969696969702</v>
      </c>
      <c r="E26" s="91">
        <f t="shared" si="0"/>
        <v>0.63636363636363635</v>
      </c>
      <c r="F26" s="91">
        <f t="shared" si="0"/>
        <v>0.57377049180327866</v>
      </c>
      <c r="G26" s="91">
        <f t="shared" si="0"/>
        <v>0.54716981132075471</v>
      </c>
      <c r="H26" s="91">
        <f t="shared" si="0"/>
        <v>0.6166666666666667</v>
      </c>
      <c r="I26" s="40"/>
    </row>
    <row r="27" spans="2:10">
      <c r="B27" s="41"/>
      <c r="C27" s="115" t="s">
        <v>5382</v>
      </c>
      <c r="D27" s="91">
        <f t="shared" si="0"/>
        <v>9.0909090909090912E-2</v>
      </c>
      <c r="E27" s="91">
        <f t="shared" si="0"/>
        <v>0</v>
      </c>
      <c r="F27" s="91">
        <f t="shared" si="0"/>
        <v>4.9180327868852458E-2</v>
      </c>
      <c r="G27" s="91">
        <f t="shared" si="0"/>
        <v>0.12578616352201258</v>
      </c>
      <c r="H27" s="91">
        <f t="shared" si="0"/>
        <v>8.3333333333333329E-2</v>
      </c>
      <c r="I27" s="40"/>
    </row>
    <row r="28" spans="2:10" ht="5" customHeight="1">
      <c r="B28" s="44"/>
      <c r="C28" s="45"/>
      <c r="D28" s="45"/>
      <c r="E28" s="45"/>
      <c r="F28" s="45"/>
      <c r="G28" s="45"/>
      <c r="H28" s="45"/>
      <c r="I28" s="46"/>
    </row>
    <row r="29" spans="2:10" ht="5" customHeight="1"/>
    <row r="31" spans="2:10">
      <c r="B31" s="108" t="s">
        <v>5386</v>
      </c>
    </row>
    <row r="32" spans="2:10">
      <c r="B32" s="50" t="s">
        <v>5387</v>
      </c>
      <c r="C32" s="35"/>
      <c r="D32" s="35"/>
      <c r="E32" s="35"/>
      <c r="F32" s="35"/>
      <c r="G32" s="35"/>
      <c r="H32" s="35"/>
      <c r="I32" s="36"/>
    </row>
    <row r="33" spans="2:10" ht="5" customHeight="1">
      <c r="B33" s="47"/>
      <c r="C33" s="39"/>
      <c r="D33" s="39"/>
      <c r="E33" s="39"/>
      <c r="F33" s="39"/>
      <c r="G33" s="39"/>
      <c r="H33" s="39"/>
      <c r="I33" s="49"/>
    </row>
    <row r="34" spans="2:10" ht="14" thickBot="1">
      <c r="B34" s="41"/>
      <c r="C34" s="39"/>
      <c r="D34" s="107" t="s">
        <v>5376</v>
      </c>
      <c r="E34" s="107" t="s">
        <v>5375</v>
      </c>
      <c r="F34" s="107" t="s">
        <v>5374</v>
      </c>
      <c r="G34" s="107" t="s">
        <v>5373</v>
      </c>
      <c r="H34" s="107" t="s">
        <v>5420</v>
      </c>
      <c r="I34" s="40"/>
    </row>
    <row r="35" spans="2:10">
      <c r="B35" s="47"/>
      <c r="C35" s="39"/>
      <c r="D35" s="51"/>
      <c r="E35" s="51"/>
      <c r="F35" s="51"/>
      <c r="G35" s="51"/>
      <c r="H35" s="51"/>
      <c r="I35" s="49"/>
    </row>
    <row r="36" spans="2:10">
      <c r="B36" s="47"/>
      <c r="C36" s="117" t="s">
        <v>5393</v>
      </c>
      <c r="D36" s="92" t="str">
        <f>D34&amp;CHAR(10)&amp;"n="&amp;D39</f>
        <v>1980-1992
n=0</v>
      </c>
      <c r="E36" s="92" t="str">
        <f>E34&amp;CHAR(10)&amp;"n="&amp;E39</f>
        <v>1992-1995
n=1</v>
      </c>
      <c r="F36" s="92" t="str">
        <f>F34&amp;CHAR(10)&amp;"n="&amp;F39</f>
        <v>1995-2004
n=1</v>
      </c>
      <c r="G36" s="92" t="str">
        <f>G34&amp;CHAR(10)&amp;"n="&amp;G39</f>
        <v>2004-2013
n=5</v>
      </c>
      <c r="H36" s="92" t="str">
        <f>H34&amp;CHAR(10)&amp;"n="&amp;H39</f>
        <v>2013-2015
n=0</v>
      </c>
      <c r="I36" s="49"/>
    </row>
    <row r="37" spans="2:10">
      <c r="B37" s="47"/>
      <c r="C37" s="115" t="s">
        <v>5388</v>
      </c>
      <c r="D37" s="52">
        <v>0</v>
      </c>
      <c r="E37" s="52">
        <v>6</v>
      </c>
      <c r="F37" s="52">
        <v>8.9</v>
      </c>
      <c r="G37" s="52">
        <v>49</v>
      </c>
      <c r="H37" s="52">
        <v>0</v>
      </c>
      <c r="I37" s="49"/>
    </row>
    <row r="38" spans="2:10">
      <c r="B38" s="47"/>
      <c r="C38" s="115" t="s">
        <v>5389</v>
      </c>
      <c r="D38" s="52">
        <v>0</v>
      </c>
      <c r="E38" s="93">
        <f>E37/E39</f>
        <v>6</v>
      </c>
      <c r="F38" s="52">
        <v>9</v>
      </c>
      <c r="G38" s="93">
        <f>G37/G39</f>
        <v>9.8000000000000007</v>
      </c>
      <c r="H38" s="52">
        <v>0</v>
      </c>
      <c r="I38" s="49"/>
    </row>
    <row r="39" spans="2:10">
      <c r="B39" s="47"/>
      <c r="C39" s="115" t="s">
        <v>5390</v>
      </c>
      <c r="D39" s="54">
        <v>0</v>
      </c>
      <c r="E39" s="54">
        <v>1</v>
      </c>
      <c r="F39" s="54">
        <v>1</v>
      </c>
      <c r="G39" s="54">
        <v>5</v>
      </c>
      <c r="H39" s="54">
        <v>0</v>
      </c>
      <c r="I39" s="49"/>
    </row>
    <row r="40" spans="2:10" ht="5" customHeight="1">
      <c r="B40" s="55"/>
      <c r="C40" s="56"/>
      <c r="D40" s="56"/>
      <c r="E40" s="56"/>
      <c r="F40" s="56"/>
      <c r="G40" s="56"/>
      <c r="H40" s="56"/>
      <c r="I40" s="57"/>
    </row>
    <row r="41" spans="2:10">
      <c r="F41" s="120"/>
    </row>
    <row r="42" spans="2:10">
      <c r="B42" s="108" t="s">
        <v>5386</v>
      </c>
    </row>
    <row r="43" spans="2:10">
      <c r="B43" s="50" t="s">
        <v>5585</v>
      </c>
      <c r="C43" s="35"/>
      <c r="D43" s="35"/>
      <c r="E43" s="35"/>
      <c r="F43" s="35"/>
      <c r="G43" s="35"/>
      <c r="H43" s="35"/>
      <c r="I43" s="36"/>
    </row>
    <row r="44" spans="2:10" ht="5" customHeight="1">
      <c r="B44" s="47"/>
      <c r="C44" s="39"/>
      <c r="D44" s="39"/>
      <c r="E44" s="39"/>
      <c r="F44" s="39"/>
      <c r="G44" s="39"/>
      <c r="H44" s="39"/>
      <c r="I44" s="49"/>
    </row>
    <row r="45" spans="2:10" ht="14" thickBot="1">
      <c r="B45" s="41"/>
      <c r="C45" s="39"/>
      <c r="D45" s="107" t="s">
        <v>5376</v>
      </c>
      <c r="E45" s="107" t="s">
        <v>5375</v>
      </c>
      <c r="F45" s="107" t="s">
        <v>5374</v>
      </c>
      <c r="G45" s="107" t="s">
        <v>5373</v>
      </c>
      <c r="H45" s="107" t="s">
        <v>5420</v>
      </c>
      <c r="I45" s="40"/>
    </row>
    <row r="46" spans="2:10" ht="5" customHeight="1">
      <c r="B46" s="47"/>
      <c r="C46" s="39"/>
      <c r="D46" s="121"/>
      <c r="E46" s="121"/>
      <c r="F46" s="121"/>
      <c r="G46" s="121"/>
      <c r="H46" s="121"/>
      <c r="I46" s="49"/>
    </row>
    <row r="47" spans="2:10">
      <c r="B47" s="47"/>
      <c r="C47" s="39" t="s">
        <v>5388</v>
      </c>
      <c r="D47" s="54">
        <v>0</v>
      </c>
      <c r="E47" s="54">
        <v>1</v>
      </c>
      <c r="F47" s="54">
        <v>7</v>
      </c>
      <c r="G47" s="54">
        <v>12</v>
      </c>
      <c r="H47" s="54">
        <v>3</v>
      </c>
      <c r="I47" s="49"/>
      <c r="J47" s="67">
        <f>SUM(D47:H47)</f>
        <v>23</v>
      </c>
    </row>
    <row r="48" spans="2:10" ht="5" customHeight="1">
      <c r="B48" s="55"/>
      <c r="C48" s="56"/>
      <c r="D48" s="122"/>
      <c r="E48" s="122"/>
      <c r="F48" s="122"/>
      <c r="G48" s="122"/>
      <c r="H48" s="122"/>
      <c r="I48" s="57"/>
      <c r="J48" s="123"/>
    </row>
    <row r="49" spans="2:10">
      <c r="B49" s="39"/>
      <c r="C49" s="39"/>
      <c r="D49" s="121"/>
      <c r="E49" s="121"/>
      <c r="F49" s="121"/>
      <c r="G49" s="121"/>
      <c r="H49" s="121"/>
      <c r="I49" s="39"/>
      <c r="J49" s="119">
        <f>J47/J7</f>
        <v>7.098765432098765E-2</v>
      </c>
    </row>
    <row r="50" spans="2:10">
      <c r="B50" s="108" t="s">
        <v>5392</v>
      </c>
    </row>
    <row r="51" spans="2:10">
      <c r="B51" s="58" t="s">
        <v>5391</v>
      </c>
      <c r="C51" s="59"/>
      <c r="D51" s="59"/>
      <c r="E51" s="59"/>
      <c r="F51" s="59"/>
      <c r="G51" s="59"/>
      <c r="H51" s="59"/>
      <c r="I51" s="60"/>
    </row>
    <row r="52" spans="2:10" ht="5" customHeight="1">
      <c r="B52" s="61"/>
      <c r="C52" s="62"/>
      <c r="D52" s="62"/>
      <c r="E52" s="62"/>
      <c r="F52" s="62"/>
      <c r="G52" s="62"/>
      <c r="H52" s="62"/>
      <c r="I52" s="63"/>
    </row>
    <row r="53" spans="2:10" ht="14" thickBot="1">
      <c r="B53" s="41"/>
      <c r="C53" s="39"/>
      <c r="D53" s="118" t="s">
        <v>5376</v>
      </c>
      <c r="E53" s="118" t="s">
        <v>5375</v>
      </c>
      <c r="F53" s="118" t="s">
        <v>5374</v>
      </c>
      <c r="G53" s="118" t="s">
        <v>5373</v>
      </c>
      <c r="H53" s="118" t="s">
        <v>5420</v>
      </c>
      <c r="I53" s="40"/>
    </row>
    <row r="54" spans="2:10">
      <c r="B54" s="47"/>
      <c r="C54" s="117" t="s">
        <v>5393</v>
      </c>
      <c r="D54" s="92" t="str">
        <f>D53&amp;CHAR(10)&amp;"n="&amp;D56</f>
        <v>1980-1992
n=5</v>
      </c>
      <c r="E54" s="92" t="str">
        <f>E53&amp;CHAR(10)&amp;"n="&amp;E56</f>
        <v>1992-1995
n=3</v>
      </c>
      <c r="F54" s="92" t="str">
        <f>F53&amp;CHAR(10)&amp;"n="&amp;F56</f>
        <v>1995-2004
n=4</v>
      </c>
      <c r="G54" s="92" t="str">
        <f>G53&amp;CHAR(10)&amp;"n="&amp;G56</f>
        <v>2004-2013
n=10</v>
      </c>
      <c r="H54" s="92" t="str">
        <f>H53&amp;CHAR(10)&amp;"n="&amp;H56</f>
        <v>2013-2015
n=3</v>
      </c>
      <c r="I54" s="49"/>
    </row>
    <row r="55" spans="2:10">
      <c r="B55" s="47"/>
      <c r="C55" s="39"/>
      <c r="D55" s="39"/>
      <c r="E55" s="39"/>
      <c r="F55" s="39"/>
      <c r="G55" s="39"/>
      <c r="H55" s="39"/>
      <c r="I55" s="49"/>
    </row>
    <row r="56" spans="2:10">
      <c r="B56" s="47"/>
      <c r="C56" s="115" t="s">
        <v>5394</v>
      </c>
      <c r="D56" s="90">
        <f>COUNTIFS('1980-1992'!F:F,"Y",'1980-1992'!I:I,"GDJ")</f>
        <v>5</v>
      </c>
      <c r="E56" s="90">
        <f>COUNTIFS('1992-1995'!F:F,"Y",'1992-1995'!I:I,"GDJ")</f>
        <v>3</v>
      </c>
      <c r="F56" s="90">
        <f>COUNTIFS('1995-2004'!F:F,"Y",'1995-2004'!I:I,"GDJ")</f>
        <v>4</v>
      </c>
      <c r="G56" s="90">
        <f>COUNTIFS('2004-2013'!F:F,"Y",'2004-2013'!I:I,"GDJ")</f>
        <v>10</v>
      </c>
      <c r="H56" s="90">
        <f>COUNTIFS('2013-2015'!F:F,"Y",'2013-2015'!I:I,"GDJ")+COUNTIFS('2013-2015'!F:F,"Y",'2013-2015'!I:I,"PGDJ")</f>
        <v>3</v>
      </c>
      <c r="I56" s="49"/>
      <c r="J56" s="32">
        <f>SUM(C56:H56)</f>
        <v>25</v>
      </c>
    </row>
    <row r="57" spans="2:10">
      <c r="B57" s="47"/>
      <c r="C57" s="115" t="s">
        <v>5395</v>
      </c>
      <c r="D57" s="94">
        <f>D56/D7</f>
        <v>0.15151515151515152</v>
      </c>
      <c r="E57" s="94">
        <f>E56/E7</f>
        <v>0.27272727272727271</v>
      </c>
      <c r="F57" s="94">
        <f>F56/F7</f>
        <v>6.5573770491803282E-2</v>
      </c>
      <c r="G57" s="94">
        <f>G56/G7</f>
        <v>6.2893081761006289E-2</v>
      </c>
      <c r="H57" s="94">
        <f>H56/H7</f>
        <v>0.05</v>
      </c>
      <c r="I57" s="49"/>
      <c r="J57" s="119">
        <f>J56/J7</f>
        <v>7.716049382716049E-2</v>
      </c>
    </row>
    <row r="58" spans="2:10" ht="5" customHeight="1">
      <c r="B58" s="55"/>
      <c r="C58" s="56"/>
      <c r="D58" s="56"/>
      <c r="E58" s="56"/>
      <c r="F58" s="56"/>
      <c r="G58" s="56"/>
      <c r="H58" s="56"/>
      <c r="I58" s="57"/>
    </row>
    <row r="60" spans="2:10">
      <c r="B60" s="108" t="s">
        <v>5392</v>
      </c>
    </row>
    <row r="61" spans="2:10">
      <c r="B61" s="58" t="s">
        <v>5588</v>
      </c>
      <c r="C61" s="59"/>
      <c r="D61" s="59"/>
      <c r="E61" s="59"/>
      <c r="F61" s="59"/>
      <c r="G61" s="59"/>
      <c r="H61" s="59"/>
      <c r="I61" s="60"/>
    </row>
    <row r="62" spans="2:10" ht="5" customHeight="1">
      <c r="B62" s="61"/>
      <c r="C62" s="62"/>
      <c r="D62" s="62"/>
      <c r="E62" s="62"/>
      <c r="F62" s="62"/>
      <c r="G62" s="62"/>
      <c r="H62" s="62"/>
      <c r="I62" s="63"/>
    </row>
    <row r="63" spans="2:10" ht="14" thickBot="1">
      <c r="B63" s="41"/>
      <c r="C63" s="39"/>
      <c r="D63" s="118" t="s">
        <v>5376</v>
      </c>
      <c r="E63" s="118" t="s">
        <v>5375</v>
      </c>
      <c r="F63" s="118" t="s">
        <v>5374</v>
      </c>
      <c r="G63" s="118" t="s">
        <v>5373</v>
      </c>
      <c r="H63" s="118" t="s">
        <v>5420</v>
      </c>
      <c r="I63" s="40"/>
    </row>
    <row r="64" spans="2:10" ht="5" customHeight="1">
      <c r="B64" s="47"/>
      <c r="C64" s="117"/>
      <c r="D64" s="92"/>
      <c r="E64" s="92"/>
      <c r="F64" s="92"/>
      <c r="G64" s="92"/>
      <c r="H64" s="92"/>
      <c r="I64" s="49"/>
    </row>
    <row r="65" spans="2:10">
      <c r="B65" s="47"/>
      <c r="C65" s="39" t="s">
        <v>5587</v>
      </c>
      <c r="D65" s="54">
        <v>0</v>
      </c>
      <c r="E65" s="54">
        <v>0</v>
      </c>
      <c r="F65" s="54">
        <v>2</v>
      </c>
      <c r="G65" s="54">
        <v>4</v>
      </c>
      <c r="H65" s="54">
        <v>1</v>
      </c>
      <c r="I65" s="49"/>
      <c r="J65" s="67">
        <f>SUM(D65:H65)</f>
        <v>7</v>
      </c>
    </row>
    <row r="66" spans="2:10" ht="5" customHeight="1">
      <c r="B66" s="55"/>
      <c r="C66" s="56"/>
      <c r="D66" s="56"/>
      <c r="E66" s="56"/>
      <c r="F66" s="56"/>
      <c r="G66" s="56" t="s">
        <v>5589</v>
      </c>
      <c r="H66" s="56"/>
      <c r="I66" s="57"/>
    </row>
    <row r="67" spans="2:10">
      <c r="J67" s="119">
        <f>J65/J7</f>
        <v>2.1604938271604937E-2</v>
      </c>
    </row>
    <row r="68" spans="2:10">
      <c r="B68" s="108" t="s">
        <v>5392</v>
      </c>
    </row>
    <row r="69" spans="2:10">
      <c r="B69" s="58" t="s">
        <v>5396</v>
      </c>
      <c r="C69" s="59"/>
      <c r="D69" s="59"/>
      <c r="E69" s="59"/>
      <c r="F69" s="59"/>
      <c r="G69" s="59"/>
      <c r="H69" s="59"/>
      <c r="I69" s="60"/>
    </row>
    <row r="70" spans="2:10" ht="5" customHeight="1">
      <c r="B70" s="61"/>
      <c r="C70" s="62"/>
      <c r="D70" s="62"/>
      <c r="E70" s="62"/>
      <c r="F70" s="62"/>
      <c r="G70" s="62"/>
      <c r="H70" s="62"/>
      <c r="I70" s="63"/>
    </row>
    <row r="71" spans="2:10" ht="14" thickBot="1">
      <c r="B71" s="41"/>
      <c r="C71" s="39"/>
      <c r="D71" s="107" t="s">
        <v>5376</v>
      </c>
      <c r="E71" s="107" t="s">
        <v>5375</v>
      </c>
      <c r="F71" s="107" t="s">
        <v>5374</v>
      </c>
      <c r="G71" s="107" t="s">
        <v>5373</v>
      </c>
      <c r="H71" s="107" t="s">
        <v>5420</v>
      </c>
      <c r="I71" s="40"/>
    </row>
    <row r="72" spans="2:10" ht="5" customHeight="1">
      <c r="B72" s="47"/>
      <c r="C72" s="39"/>
      <c r="D72" s="121"/>
      <c r="E72" s="121"/>
      <c r="F72" s="121"/>
      <c r="G72" s="121"/>
      <c r="H72" s="121"/>
      <c r="I72" s="49"/>
    </row>
    <row r="73" spans="2:10">
      <c r="B73" s="47"/>
      <c r="C73" s="115" t="s">
        <v>5397</v>
      </c>
      <c r="D73" s="54">
        <v>4</v>
      </c>
      <c r="E73" s="54">
        <v>4</v>
      </c>
      <c r="F73" s="54">
        <v>7</v>
      </c>
      <c r="G73" s="54">
        <v>15</v>
      </c>
      <c r="H73" s="54">
        <v>3</v>
      </c>
      <c r="I73" s="49"/>
    </row>
    <row r="74" spans="2:10">
      <c r="B74" s="47"/>
      <c r="C74" s="115" t="s">
        <v>5586</v>
      </c>
      <c r="D74" s="54">
        <v>5</v>
      </c>
      <c r="E74" s="54">
        <v>9</v>
      </c>
      <c r="F74" s="54">
        <v>11</v>
      </c>
      <c r="G74" s="54">
        <v>23</v>
      </c>
      <c r="H74" s="54">
        <v>8</v>
      </c>
      <c r="I74" s="49"/>
      <c r="J74" s="67">
        <f>+SUM(D74:H74)</f>
        <v>56</v>
      </c>
    </row>
    <row r="75" spans="2:10" ht="5" customHeight="1">
      <c r="B75" s="55"/>
      <c r="C75" s="56"/>
      <c r="D75" s="56"/>
      <c r="E75" s="56"/>
      <c r="F75" s="56"/>
      <c r="G75" s="56"/>
      <c r="H75" s="56"/>
      <c r="I75" s="57"/>
    </row>
    <row r="76" spans="2:10">
      <c r="J76" s="119">
        <f>+J74/J7</f>
        <v>0.1728395061728395</v>
      </c>
    </row>
    <row r="77" spans="2:10">
      <c r="B77" s="108" t="s">
        <v>5386</v>
      </c>
    </row>
    <row r="78" spans="2:10">
      <c r="B78" s="58" t="s">
        <v>5398</v>
      </c>
      <c r="C78" s="59"/>
      <c r="D78" s="59"/>
      <c r="E78" s="59"/>
      <c r="F78" s="59"/>
      <c r="G78" s="59"/>
      <c r="H78" s="59"/>
      <c r="I78" s="60"/>
    </row>
    <row r="79" spans="2:10" ht="5" customHeight="1">
      <c r="B79" s="61"/>
      <c r="C79" s="62"/>
      <c r="D79" s="62"/>
      <c r="E79" s="62"/>
      <c r="F79" s="62"/>
      <c r="G79" s="62"/>
      <c r="H79" s="62"/>
      <c r="I79" s="63"/>
    </row>
    <row r="80" spans="2:10" ht="14" thickBot="1">
      <c r="B80" s="41"/>
      <c r="C80" s="39"/>
      <c r="D80" s="107" t="s">
        <v>5376</v>
      </c>
      <c r="E80" s="107" t="s">
        <v>5375</v>
      </c>
      <c r="F80" s="107" t="s">
        <v>5374</v>
      </c>
      <c r="G80" s="107" t="s">
        <v>5373</v>
      </c>
      <c r="H80" s="107" t="s">
        <v>5420</v>
      </c>
      <c r="I80" s="40"/>
    </row>
    <row r="81" spans="2:9" ht="5" customHeight="1">
      <c r="B81" s="47"/>
      <c r="C81" s="39"/>
      <c r="D81" s="39"/>
      <c r="E81" s="39"/>
      <c r="F81" s="39"/>
      <c r="G81" s="39"/>
      <c r="H81" s="39"/>
      <c r="I81" s="49"/>
    </row>
    <row r="82" spans="2:9">
      <c r="B82" s="47"/>
      <c r="C82" s="115" t="s">
        <v>5399</v>
      </c>
      <c r="D82" s="53">
        <v>10.4</v>
      </c>
      <c r="E82" s="53">
        <v>41</v>
      </c>
      <c r="F82" s="53">
        <v>103</v>
      </c>
      <c r="G82" s="53">
        <v>2395</v>
      </c>
      <c r="H82" s="53">
        <v>60326</v>
      </c>
      <c r="I82" s="49"/>
    </row>
    <row r="83" spans="2:9">
      <c r="B83" s="47"/>
      <c r="C83" s="39"/>
      <c r="D83" s="64">
        <v>21</v>
      </c>
      <c r="E83" s="64"/>
      <c r="F83" s="64">
        <v>745</v>
      </c>
      <c r="G83" s="64">
        <v>47</v>
      </c>
      <c r="H83" s="64">
        <v>15</v>
      </c>
      <c r="I83" s="49"/>
    </row>
    <row r="84" spans="2:9">
      <c r="B84" s="47"/>
      <c r="C84" s="39"/>
      <c r="D84" s="64">
        <v>8</v>
      </c>
      <c r="E84" s="64"/>
      <c r="F84" s="64">
        <v>71</v>
      </c>
      <c r="G84" s="64">
        <v>6</v>
      </c>
      <c r="H84" s="64">
        <v>4.2050000000000001</v>
      </c>
      <c r="I84" s="49"/>
    </row>
    <row r="85" spans="2:9">
      <c r="B85" s="47"/>
      <c r="C85" s="39"/>
      <c r="D85" s="64">
        <v>60</v>
      </c>
      <c r="E85" s="64">
        <v>1966</v>
      </c>
      <c r="F85" s="64">
        <v>1966</v>
      </c>
      <c r="G85" s="130">
        <v>4.3</v>
      </c>
      <c r="H85" s="64">
        <v>0</v>
      </c>
      <c r="I85" s="49"/>
    </row>
    <row r="86" spans="2:9">
      <c r="B86" s="47"/>
      <c r="C86" s="39"/>
      <c r="D86" s="64">
        <v>0</v>
      </c>
      <c r="E86" s="64">
        <v>14</v>
      </c>
      <c r="F86" s="64">
        <v>1.5</v>
      </c>
      <c r="G86" s="64">
        <v>10</v>
      </c>
      <c r="H86" s="64">
        <v>0</v>
      </c>
      <c r="I86" s="49"/>
    </row>
    <row r="87" spans="2:9">
      <c r="B87" s="47"/>
      <c r="C87" s="39"/>
      <c r="D87" s="64">
        <v>0</v>
      </c>
      <c r="E87" s="64">
        <v>47.5</v>
      </c>
      <c r="F87" s="64">
        <v>123</v>
      </c>
      <c r="G87" s="64">
        <v>8</v>
      </c>
      <c r="H87" s="64">
        <v>0</v>
      </c>
      <c r="I87" s="49"/>
    </row>
    <row r="88" spans="2:9">
      <c r="B88" s="47"/>
      <c r="C88" s="39"/>
      <c r="D88" s="64">
        <v>0</v>
      </c>
      <c r="E88" s="64"/>
      <c r="F88" s="64" t="s">
        <v>5649</v>
      </c>
      <c r="G88" s="64">
        <v>21</v>
      </c>
      <c r="H88" s="64">
        <v>0</v>
      </c>
      <c r="I88" s="49"/>
    </row>
    <row r="89" spans="2:9">
      <c r="B89" s="47"/>
      <c r="C89" s="39"/>
      <c r="D89" s="64">
        <v>0</v>
      </c>
      <c r="E89" s="64"/>
      <c r="F89" s="64">
        <v>4</v>
      </c>
      <c r="G89" s="64">
        <v>13.5</v>
      </c>
      <c r="H89" s="64">
        <v>0</v>
      </c>
      <c r="I89" s="49"/>
    </row>
    <row r="90" spans="2:9">
      <c r="B90" s="47"/>
      <c r="C90" s="39"/>
      <c r="D90" s="64">
        <v>0</v>
      </c>
      <c r="E90" s="64"/>
      <c r="F90" s="64">
        <v>4500</v>
      </c>
      <c r="G90" s="64">
        <v>36.799999999999997</v>
      </c>
      <c r="H90" s="64">
        <v>0</v>
      </c>
      <c r="I90" s="49"/>
    </row>
    <row r="91" spans="2:9">
      <c r="B91" s="47"/>
      <c r="C91" s="39"/>
      <c r="D91" s="64">
        <v>0</v>
      </c>
      <c r="E91" s="64"/>
      <c r="F91" s="64">
        <v>140</v>
      </c>
      <c r="G91" s="64">
        <v>0</v>
      </c>
      <c r="H91" s="64">
        <v>0</v>
      </c>
      <c r="I91" s="49"/>
    </row>
    <row r="92" spans="2:9">
      <c r="B92" s="47"/>
      <c r="C92" s="39"/>
      <c r="D92" s="64">
        <v>0</v>
      </c>
      <c r="E92" s="64">
        <v>0</v>
      </c>
      <c r="F92" s="64">
        <v>0</v>
      </c>
      <c r="G92" s="64">
        <v>54.6</v>
      </c>
      <c r="H92" s="64">
        <v>0</v>
      </c>
      <c r="I92" s="49"/>
    </row>
    <row r="93" spans="2:9">
      <c r="B93" s="47"/>
      <c r="C93" s="39"/>
      <c r="D93" s="64">
        <v>0</v>
      </c>
      <c r="E93" s="64">
        <v>0</v>
      </c>
      <c r="F93" s="64">
        <v>0</v>
      </c>
      <c r="G93" s="64">
        <v>19</v>
      </c>
      <c r="H93" s="64">
        <v>0</v>
      </c>
      <c r="I93" s="49"/>
    </row>
    <row r="94" spans="2:9">
      <c r="B94" s="47"/>
      <c r="C94" s="39"/>
      <c r="D94" s="64">
        <v>0</v>
      </c>
      <c r="E94" s="64">
        <v>0</v>
      </c>
      <c r="F94" s="64">
        <v>0</v>
      </c>
      <c r="G94" s="64">
        <v>27.5</v>
      </c>
      <c r="H94" s="64">
        <v>0</v>
      </c>
      <c r="I94" s="49"/>
    </row>
    <row r="95" spans="2:9">
      <c r="B95" s="47"/>
      <c r="C95" s="39"/>
      <c r="D95" s="64">
        <v>0</v>
      </c>
      <c r="E95" s="64">
        <v>0</v>
      </c>
      <c r="F95" s="64">
        <v>0</v>
      </c>
      <c r="G95" s="64">
        <v>22.4</v>
      </c>
      <c r="H95" s="64">
        <v>0</v>
      </c>
      <c r="I95" s="49"/>
    </row>
    <row r="96" spans="2:9">
      <c r="B96" s="47"/>
      <c r="C96" s="39"/>
      <c r="D96" s="64">
        <v>0</v>
      </c>
      <c r="E96" s="64">
        <v>0</v>
      </c>
      <c r="F96" s="64">
        <v>0</v>
      </c>
      <c r="G96" s="64">
        <v>7.6</v>
      </c>
      <c r="H96" s="64">
        <v>0</v>
      </c>
      <c r="I96" s="49"/>
    </row>
    <row r="97" spans="2:10">
      <c r="B97" s="47"/>
      <c r="C97" s="39"/>
      <c r="D97" s="65">
        <v>0</v>
      </c>
      <c r="E97" s="65">
        <v>0</v>
      </c>
      <c r="F97" s="65">
        <v>0</v>
      </c>
      <c r="G97" s="65">
        <v>37</v>
      </c>
      <c r="H97" s="65">
        <v>0</v>
      </c>
      <c r="I97" s="49"/>
    </row>
    <row r="98" spans="2:10">
      <c r="B98" s="47"/>
      <c r="C98" s="124" t="s">
        <v>5388</v>
      </c>
      <c r="D98" s="125">
        <f>SUM(D82:D97)</f>
        <v>99.4</v>
      </c>
      <c r="E98" s="125">
        <f>SUM(E82:E97)</f>
        <v>2068.5</v>
      </c>
      <c r="F98" s="125">
        <f>SUM(F82:F97)</f>
        <v>7653.5</v>
      </c>
      <c r="G98" s="125">
        <f>SUM(G82:G97)</f>
        <v>2709.7000000000003</v>
      </c>
      <c r="H98" s="125">
        <f>SUM(H82:H97)</f>
        <v>60345.205000000002</v>
      </c>
      <c r="I98" s="49"/>
    </row>
    <row r="99" spans="2:10">
      <c r="B99" s="55"/>
      <c r="C99" s="56"/>
      <c r="D99" s="56"/>
      <c r="E99" s="56"/>
      <c r="F99" s="56"/>
      <c r="G99" s="56"/>
      <c r="H99" s="56"/>
      <c r="I99" s="57"/>
    </row>
    <row r="101" spans="2:10">
      <c r="B101" s="108" t="s">
        <v>5386</v>
      </c>
    </row>
    <row r="102" spans="2:10">
      <c r="B102" s="58" t="s">
        <v>5591</v>
      </c>
      <c r="C102" s="59"/>
      <c r="D102" s="59"/>
      <c r="E102" s="59"/>
      <c r="F102" s="59"/>
      <c r="G102" s="59"/>
      <c r="H102" s="59"/>
      <c r="I102" s="60"/>
    </row>
    <row r="103" spans="2:10" ht="5" customHeight="1">
      <c r="B103" s="61"/>
      <c r="C103" s="62"/>
      <c r="D103" s="62"/>
      <c r="E103" s="62"/>
      <c r="F103" s="62"/>
      <c r="G103" s="62"/>
      <c r="H103" s="62"/>
      <c r="I103" s="63"/>
    </row>
    <row r="104" spans="2:10" ht="14" thickBot="1">
      <c r="B104" s="41"/>
      <c r="C104" s="39"/>
      <c r="D104" s="107" t="s">
        <v>5376</v>
      </c>
      <c r="E104" s="107" t="s">
        <v>5375</v>
      </c>
      <c r="F104" s="107" t="s">
        <v>5374</v>
      </c>
      <c r="G104" s="107" t="s">
        <v>5373</v>
      </c>
      <c r="H104" s="107" t="s">
        <v>5420</v>
      </c>
      <c r="I104" s="40"/>
    </row>
    <row r="105" spans="2:10" ht="5" customHeight="1">
      <c r="B105" s="47"/>
      <c r="C105" s="39"/>
      <c r="D105" s="39"/>
      <c r="E105" s="39"/>
      <c r="F105" s="39"/>
      <c r="G105" s="39"/>
      <c r="H105" s="39"/>
      <c r="I105" s="49"/>
    </row>
    <row r="106" spans="2:10" customFormat="1" ht="14">
      <c r="B106" s="129"/>
      <c r="C106" s="21" t="s">
        <v>5592</v>
      </c>
      <c r="D106" s="127">
        <v>4</v>
      </c>
      <c r="E106" s="127">
        <v>4</v>
      </c>
      <c r="F106" s="127">
        <v>7</v>
      </c>
      <c r="G106" s="127">
        <v>15</v>
      </c>
      <c r="H106" s="127">
        <v>3</v>
      </c>
      <c r="I106" s="128"/>
      <c r="J106" s="126">
        <f>SUM(D106:H106)</f>
        <v>33</v>
      </c>
    </row>
    <row r="107" spans="2:10" ht="5" customHeight="1">
      <c r="B107" s="55"/>
      <c r="C107" s="56"/>
      <c r="D107" s="56"/>
      <c r="E107" s="56"/>
      <c r="F107" s="56"/>
      <c r="G107" s="56"/>
      <c r="H107" s="56"/>
      <c r="I107" s="57"/>
    </row>
    <row r="108" spans="2:10">
      <c r="J108" s="119">
        <f>J106/J74</f>
        <v>0.5892857142857143</v>
      </c>
    </row>
  </sheetData>
  <conditionalFormatting sqref="J56:J57">
    <cfRule type="cellIs" dxfId="10" priority="1" stopIfTrue="1" operator="notEqual">
      <formula>0.6545646468</formula>
    </cfRule>
  </conditionalFormatting>
  <conditionalFormatting sqref="J19">
    <cfRule type="cellIs" dxfId="9" priority="2" stopIfTrue="1" operator="notEqual">
      <formula>0.6545646468</formula>
    </cfRule>
  </conditionalFormatting>
  <conditionalFormatting sqref="J17">
    <cfRule type="cellIs" dxfId="8" priority="3" stopIfTrue="1" operator="notEqual">
      <formula>0.6545646468</formula>
    </cfRule>
  </conditionalFormatting>
  <conditionalFormatting sqref="J7">
    <cfRule type="cellIs" dxfId="7" priority="4" stopIfTrue="1" operator="notEqual">
      <formula>0.6545646468</formula>
    </cfRule>
  </conditionalFormatting>
  <conditionalFormatting sqref="J47:J49">
    <cfRule type="cellIs" dxfId="6" priority="5" stopIfTrue="1" operator="notEqual">
      <formula>0.6545646468</formula>
    </cfRule>
  </conditionalFormatting>
  <conditionalFormatting sqref="J74">
    <cfRule type="cellIs" dxfId="5" priority="6" stopIfTrue="1" operator="notEqual">
      <formula>0.6545646468</formula>
    </cfRule>
  </conditionalFormatting>
  <conditionalFormatting sqref="J65">
    <cfRule type="cellIs" dxfId="4" priority="7" stopIfTrue="1" operator="notEqual">
      <formula>0.6545646468</formula>
    </cfRule>
  </conditionalFormatting>
  <conditionalFormatting sqref="J67">
    <cfRule type="cellIs" dxfId="3" priority="8" stopIfTrue="1" operator="notEqual">
      <formula>0.6545646468</formula>
    </cfRule>
  </conditionalFormatting>
  <conditionalFormatting sqref="J2">
    <cfRule type="cellIs" dxfId="2" priority="9" stopIfTrue="1" operator="notEqual">
      <formula>0.6545646468</formula>
    </cfRule>
  </conditionalFormatting>
  <conditionalFormatting sqref="J106">
    <cfRule type="cellIs" dxfId="1" priority="10" stopIfTrue="1" operator="notEqual">
      <formula>0.6545646468</formula>
    </cfRule>
  </conditionalFormatting>
  <conditionalFormatting sqref="J108">
    <cfRule type="cellIs" dxfId="0" priority="11" stopIfTrue="1" operator="notEqual">
      <formula>0.6545646468</formula>
    </cfRule>
  </conditionalFormatting>
  <pageMargins left="0.7" right="0.7" top="0.75" bottom="0.75" header="0.3" footer="0.3"/>
  <pageSetup orientation="portrait" horizontalDpi="300" verticalDpi="300"/>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opLeftCell="A23" zoomScale="150" zoomScaleNormal="150" zoomScalePageLayoutView="150" workbookViewId="0">
      <selection activeCell="D39" sqref="D39"/>
    </sheetView>
  </sheetViews>
  <sheetFormatPr baseColWidth="10" defaultRowHeight="14" x14ac:dyDescent="0"/>
  <cols>
    <col min="1" max="1" width="46.33203125" customWidth="1"/>
    <col min="3" max="3" width="24.6640625" customWidth="1"/>
    <col min="4" max="4" width="23.33203125" customWidth="1"/>
  </cols>
  <sheetData>
    <row r="1" spans="1:11" ht="28">
      <c r="A1" s="147" t="s">
        <v>5655</v>
      </c>
      <c r="B1" s="147" t="s">
        <v>5665</v>
      </c>
      <c r="C1" s="147" t="s">
        <v>5666</v>
      </c>
      <c r="D1" s="147" t="s">
        <v>52</v>
      </c>
      <c r="E1" s="145"/>
      <c r="F1" s="145"/>
      <c r="G1" s="145"/>
      <c r="H1" s="145"/>
      <c r="I1" s="146"/>
      <c r="J1" s="146"/>
      <c r="K1" s="146"/>
    </row>
    <row r="2" spans="1:11" ht="28">
      <c r="A2" s="144" t="s">
        <v>5651</v>
      </c>
      <c r="B2" s="144" t="s">
        <v>5656</v>
      </c>
      <c r="C2" s="144" t="s">
        <v>5673</v>
      </c>
      <c r="D2" s="144" t="s">
        <v>5707</v>
      </c>
      <c r="E2" s="144"/>
      <c r="F2" s="144"/>
      <c r="G2" s="144"/>
      <c r="H2" s="144"/>
    </row>
    <row r="3" spans="1:11" ht="28">
      <c r="A3" s="144" t="s">
        <v>5652</v>
      </c>
      <c r="B3" s="144" t="s">
        <v>5657</v>
      </c>
      <c r="C3" s="144" t="s">
        <v>5674</v>
      </c>
      <c r="D3" s="144" t="s">
        <v>5708</v>
      </c>
      <c r="E3" s="144"/>
      <c r="F3" s="144"/>
      <c r="G3" s="144"/>
      <c r="H3" s="144"/>
    </row>
    <row r="4" spans="1:11" ht="28">
      <c r="A4" s="144" t="s">
        <v>5653</v>
      </c>
      <c r="B4" s="144" t="s">
        <v>5658</v>
      </c>
      <c r="C4" s="144" t="s">
        <v>5675</v>
      </c>
      <c r="D4" s="144" t="s">
        <v>5709</v>
      </c>
      <c r="E4" s="144"/>
      <c r="F4" s="144"/>
      <c r="G4" s="144"/>
      <c r="H4" s="144"/>
    </row>
    <row r="5" spans="1:11" ht="28">
      <c r="A5" s="144" t="s">
        <v>5654</v>
      </c>
      <c r="B5" s="144" t="s">
        <v>5659</v>
      </c>
      <c r="C5" s="144" t="s">
        <v>5682</v>
      </c>
      <c r="D5" s="144" t="s">
        <v>5710</v>
      </c>
      <c r="E5" s="144"/>
      <c r="F5" s="144"/>
      <c r="G5" s="144"/>
      <c r="H5" s="144"/>
    </row>
    <row r="6" spans="1:11" ht="28">
      <c r="A6" s="144"/>
      <c r="B6" s="144" t="s">
        <v>5660</v>
      </c>
      <c r="C6" s="144" t="s">
        <v>5678</v>
      </c>
      <c r="D6" s="144" t="s">
        <v>5711</v>
      </c>
      <c r="E6" s="144"/>
      <c r="F6" s="144"/>
      <c r="G6" s="144"/>
      <c r="H6" s="144"/>
    </row>
    <row r="7" spans="1:11" ht="28">
      <c r="B7" s="144" t="s">
        <v>5661</v>
      </c>
      <c r="C7" s="144" t="s">
        <v>5689</v>
      </c>
      <c r="D7" s="144" t="s">
        <v>5712</v>
      </c>
    </row>
    <row r="8" spans="1:11" ht="28">
      <c r="B8" s="144" t="s">
        <v>5663</v>
      </c>
      <c r="C8" s="144" t="s">
        <v>5667</v>
      </c>
      <c r="D8" s="144" t="s">
        <v>5713</v>
      </c>
    </row>
    <row r="9" spans="1:11" ht="28">
      <c r="B9" s="144" t="s">
        <v>5664</v>
      </c>
      <c r="C9" s="144" t="s">
        <v>5668</v>
      </c>
      <c r="D9" s="144" t="s">
        <v>5714</v>
      </c>
    </row>
    <row r="10" spans="1:11" ht="42">
      <c r="C10" s="144" t="s">
        <v>5681</v>
      </c>
      <c r="D10" s="144" t="s">
        <v>5733</v>
      </c>
    </row>
    <row r="11" spans="1:11">
      <c r="C11" s="144" t="s">
        <v>5669</v>
      </c>
      <c r="D11" s="144" t="s">
        <v>5715</v>
      </c>
    </row>
    <row r="12" spans="1:11" ht="28">
      <c r="C12" s="144" t="s">
        <v>5672</v>
      </c>
      <c r="D12" s="144" t="s">
        <v>5716</v>
      </c>
    </row>
    <row r="13" spans="1:11" ht="70">
      <c r="C13" s="144" t="s">
        <v>5670</v>
      </c>
      <c r="D13" s="144" t="s">
        <v>5717</v>
      </c>
    </row>
    <row r="14" spans="1:11" ht="28">
      <c r="C14" s="144" t="s">
        <v>5671</v>
      </c>
      <c r="D14" s="144" t="s">
        <v>5741</v>
      </c>
    </row>
    <row r="15" spans="1:11" ht="28">
      <c r="C15" s="144" t="s">
        <v>5676</v>
      </c>
      <c r="D15" s="144" t="s">
        <v>5718</v>
      </c>
    </row>
    <row r="16" spans="1:11" ht="28">
      <c r="C16" s="144" t="s">
        <v>5687</v>
      </c>
      <c r="D16" s="144" t="s">
        <v>5719</v>
      </c>
    </row>
    <row r="17" spans="3:4" ht="42">
      <c r="C17" s="144" t="s">
        <v>5677</v>
      </c>
      <c r="D17" s="144" t="s">
        <v>5720</v>
      </c>
    </row>
    <row r="18" spans="3:4" ht="42">
      <c r="C18" s="144" t="s">
        <v>5702</v>
      </c>
      <c r="D18" s="144" t="s">
        <v>5721</v>
      </c>
    </row>
    <row r="19" spans="3:4" ht="28">
      <c r="C19" s="144" t="s">
        <v>5693</v>
      </c>
      <c r="D19" s="144" t="s">
        <v>5722</v>
      </c>
    </row>
    <row r="20" spans="3:4" ht="42">
      <c r="C20" s="144" t="s">
        <v>5703</v>
      </c>
      <c r="D20" s="144" t="s">
        <v>5723</v>
      </c>
    </row>
    <row r="21" spans="3:4" ht="56">
      <c r="C21" s="144" t="s">
        <v>5699</v>
      </c>
      <c r="D21" s="144" t="s">
        <v>5724</v>
      </c>
    </row>
    <row r="22" spans="3:4" ht="42">
      <c r="C22" s="144" t="s">
        <v>5690</v>
      </c>
      <c r="D22" s="144" t="s">
        <v>5725</v>
      </c>
    </row>
    <row r="23" spans="3:4" ht="28">
      <c r="C23" s="144" t="s">
        <v>5680</v>
      </c>
      <c r="D23" s="144" t="s">
        <v>5726</v>
      </c>
    </row>
    <row r="24" spans="3:4" ht="28">
      <c r="C24" s="144" t="s">
        <v>5700</v>
      </c>
      <c r="D24" s="144" t="s">
        <v>5727</v>
      </c>
    </row>
    <row r="25" spans="3:4" ht="28">
      <c r="C25" s="144" t="s">
        <v>5691</v>
      </c>
      <c r="D25" s="144" t="s">
        <v>5728</v>
      </c>
    </row>
    <row r="26" spans="3:4" ht="28">
      <c r="C26" s="144" t="s">
        <v>5704</v>
      </c>
      <c r="D26" s="144" t="s">
        <v>5729</v>
      </c>
    </row>
    <row r="27" spans="3:4" ht="28">
      <c r="C27" s="144" t="s">
        <v>5692</v>
      </c>
      <c r="D27" s="144" t="s">
        <v>5738</v>
      </c>
    </row>
    <row r="28" spans="3:4" ht="42">
      <c r="C28" s="144" t="s">
        <v>5695</v>
      </c>
      <c r="D28" s="144" t="s">
        <v>5730</v>
      </c>
    </row>
    <row r="29" spans="3:4" ht="28">
      <c r="C29" s="144" t="s">
        <v>5697</v>
      </c>
      <c r="D29" s="144" t="s">
        <v>5739</v>
      </c>
    </row>
    <row r="30" spans="3:4" ht="28">
      <c r="C30" s="144" t="s">
        <v>5698</v>
      </c>
      <c r="D30" s="144" t="s">
        <v>5731</v>
      </c>
    </row>
    <row r="31" spans="3:4" ht="28">
      <c r="C31" s="144" t="s">
        <v>5705</v>
      </c>
      <c r="D31" s="144" t="s">
        <v>5745</v>
      </c>
    </row>
    <row r="32" spans="3:4" ht="28">
      <c r="C32" s="144" t="s">
        <v>5706</v>
      </c>
      <c r="D32" s="144" t="s">
        <v>5732</v>
      </c>
    </row>
    <row r="33" spans="3:4" ht="28">
      <c r="C33" s="144" t="s">
        <v>5683</v>
      </c>
      <c r="D33" s="144" t="s">
        <v>5734</v>
      </c>
    </row>
    <row r="34" spans="3:4" ht="28">
      <c r="C34" s="144" t="s">
        <v>5684</v>
      </c>
      <c r="D34" s="144" t="s">
        <v>5742</v>
      </c>
    </row>
    <row r="35" spans="3:4">
      <c r="C35" s="144" t="s">
        <v>5685</v>
      </c>
      <c r="D35" s="144" t="s">
        <v>5740</v>
      </c>
    </row>
    <row r="36" spans="3:4">
      <c r="C36" s="144" t="s">
        <v>5686</v>
      </c>
      <c r="D36" s="144" t="s">
        <v>5735</v>
      </c>
    </row>
    <row r="37" spans="3:4" ht="28">
      <c r="D37" s="144" t="s">
        <v>5747</v>
      </c>
    </row>
    <row r="38" spans="3:4" ht="28">
      <c r="D38" s="144" t="s">
        <v>5746</v>
      </c>
    </row>
    <row r="39" spans="3:4">
      <c r="D39" s="148" t="s">
        <v>5736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9"/>
  <sheetViews>
    <sheetView zoomScale="150" zoomScaleNormal="150" zoomScalePageLayoutView="150" workbookViewId="0">
      <pane ySplit="1" topLeftCell="A3" activePane="bottomLeft" state="frozen"/>
      <selection pane="bottomLeft" activeCell="L153" sqref="L153"/>
    </sheetView>
  </sheetViews>
  <sheetFormatPr baseColWidth="10" defaultColWidth="10.83203125" defaultRowHeight="11" x14ac:dyDescent="0"/>
  <cols>
    <col min="1" max="1" width="21" style="15" customWidth="1"/>
    <col min="2" max="2" width="12.6640625" style="132" customWidth="1"/>
    <col min="3" max="8" width="12.6640625" style="15" customWidth="1"/>
    <col min="9" max="9" width="8.33203125" style="15" customWidth="1"/>
    <col min="10" max="10" width="8" style="15" customWidth="1"/>
    <col min="11" max="11" width="52.1640625" style="15" customWidth="1"/>
    <col min="12" max="12" width="51.6640625" style="15" customWidth="1"/>
    <col min="13" max="13" width="23.1640625" style="15" customWidth="1"/>
    <col min="14" max="14" width="19.83203125" style="15" customWidth="1"/>
    <col min="15" max="16" width="12.6640625" style="15" customWidth="1"/>
    <col min="17" max="16384" width="10.83203125" style="15"/>
  </cols>
  <sheetData>
    <row r="1" spans="1:17" s="11" customFormat="1" ht="27" customHeight="1">
      <c r="A1" s="95" t="s">
        <v>5</v>
      </c>
      <c r="B1" s="131" t="s">
        <v>6</v>
      </c>
      <c r="C1" s="95" t="s">
        <v>806</v>
      </c>
      <c r="D1" s="95" t="s">
        <v>5174</v>
      </c>
      <c r="E1" s="95" t="s">
        <v>4224</v>
      </c>
      <c r="F1" s="95" t="s">
        <v>5173</v>
      </c>
      <c r="G1" s="95" t="s">
        <v>3212</v>
      </c>
      <c r="H1" s="95" t="s">
        <v>51</v>
      </c>
      <c r="I1" s="95" t="s">
        <v>49</v>
      </c>
      <c r="J1" s="95" t="s">
        <v>52</v>
      </c>
      <c r="K1" s="95" t="s">
        <v>7</v>
      </c>
      <c r="L1" s="95" t="s">
        <v>1</v>
      </c>
      <c r="M1" s="95" t="s">
        <v>3</v>
      </c>
      <c r="N1" s="95" t="s">
        <v>4</v>
      </c>
      <c r="O1" s="95" t="s">
        <v>45</v>
      </c>
      <c r="P1" s="95" t="s">
        <v>46</v>
      </c>
    </row>
    <row r="2" spans="1:17" s="19" customFormat="1" ht="115" customHeight="1">
      <c r="A2" s="170" t="s">
        <v>5464</v>
      </c>
      <c r="B2" s="171">
        <v>42311</v>
      </c>
      <c r="C2" s="170"/>
      <c r="D2" s="170" t="s">
        <v>5502</v>
      </c>
      <c r="E2" s="170" t="s">
        <v>4229</v>
      </c>
      <c r="F2" s="170" t="s">
        <v>3170</v>
      </c>
      <c r="G2" s="170" t="s">
        <v>1047</v>
      </c>
      <c r="H2" s="170" t="s">
        <v>5465</v>
      </c>
      <c r="I2" s="170" t="s">
        <v>157</v>
      </c>
      <c r="J2" s="170" t="s">
        <v>5499</v>
      </c>
      <c r="K2" s="170" t="s">
        <v>5500</v>
      </c>
      <c r="L2" s="170" t="s">
        <v>5501</v>
      </c>
      <c r="M2" s="170"/>
      <c r="N2" s="170" t="s">
        <v>5555</v>
      </c>
      <c r="O2" s="170" t="s">
        <v>5466</v>
      </c>
      <c r="P2" s="170"/>
      <c r="Q2" s="157"/>
    </row>
    <row r="3" spans="1:17" s="19" customFormat="1" ht="198" customHeight="1">
      <c r="A3" s="170" t="s">
        <v>5508</v>
      </c>
      <c r="B3" s="171">
        <v>42310</v>
      </c>
      <c r="C3" s="170"/>
      <c r="D3" s="170" t="s">
        <v>5507</v>
      </c>
      <c r="E3" s="170" t="s">
        <v>4229</v>
      </c>
      <c r="F3" s="170" t="s">
        <v>442</v>
      </c>
      <c r="G3" s="170" t="s">
        <v>1046</v>
      </c>
      <c r="H3" s="170" t="s">
        <v>5510</v>
      </c>
      <c r="I3" s="170" t="s">
        <v>182</v>
      </c>
      <c r="J3" s="170" t="s">
        <v>1574</v>
      </c>
      <c r="K3" s="170" t="s">
        <v>5509</v>
      </c>
      <c r="L3" s="170" t="s">
        <v>5511</v>
      </c>
      <c r="M3" s="170"/>
      <c r="N3" s="170"/>
      <c r="O3" s="170"/>
      <c r="P3" s="170"/>
      <c r="Q3" s="157"/>
    </row>
    <row r="4" spans="1:17" s="19" customFormat="1" ht="33" customHeight="1">
      <c r="A4" s="170" t="s">
        <v>5550</v>
      </c>
      <c r="B4" s="171">
        <v>42303</v>
      </c>
      <c r="C4" s="170"/>
      <c r="D4" s="170" t="s">
        <v>5480</v>
      </c>
      <c r="E4" s="170" t="s">
        <v>4229</v>
      </c>
      <c r="F4" s="170" t="s">
        <v>3170</v>
      </c>
      <c r="G4" s="170" t="s">
        <v>1046</v>
      </c>
      <c r="H4" s="170" t="s">
        <v>456</v>
      </c>
      <c r="I4" s="170"/>
      <c r="J4" s="170"/>
      <c r="K4" s="170" t="s">
        <v>5481</v>
      </c>
      <c r="L4" s="170"/>
      <c r="M4" s="170"/>
      <c r="N4" s="170" t="s">
        <v>5549</v>
      </c>
      <c r="O4" s="170" t="s">
        <v>5483</v>
      </c>
      <c r="P4" s="170"/>
      <c r="Q4" s="157"/>
    </row>
    <row r="5" spans="1:17" s="19" customFormat="1" ht="44" customHeight="1">
      <c r="A5" s="170" t="s">
        <v>5524</v>
      </c>
      <c r="B5" s="171">
        <v>42293</v>
      </c>
      <c r="C5" s="170"/>
      <c r="D5" s="170" t="s">
        <v>5518</v>
      </c>
      <c r="E5" s="170" t="s">
        <v>4228</v>
      </c>
      <c r="F5" s="170" t="s">
        <v>3299</v>
      </c>
      <c r="G5" s="170" t="s">
        <v>1046</v>
      </c>
      <c r="H5" s="170" t="s">
        <v>5519</v>
      </c>
      <c r="I5" s="170" t="s">
        <v>3877</v>
      </c>
      <c r="J5" s="170"/>
      <c r="K5" s="170" t="s">
        <v>5520</v>
      </c>
      <c r="L5" s="170" t="s">
        <v>5521</v>
      </c>
      <c r="M5" s="170"/>
      <c r="N5" s="170"/>
      <c r="O5" s="170"/>
      <c r="P5" s="170"/>
      <c r="Q5" s="157"/>
    </row>
    <row r="6" spans="1:17" ht="165" customHeight="1">
      <c r="A6" s="170" t="s">
        <v>5484</v>
      </c>
      <c r="B6" s="171">
        <v>42292</v>
      </c>
      <c r="C6" s="170"/>
      <c r="D6" s="170" t="s">
        <v>5485</v>
      </c>
      <c r="E6" s="170" t="s">
        <v>4229</v>
      </c>
      <c r="F6" s="170" t="s">
        <v>3170</v>
      </c>
      <c r="G6" s="170" t="s">
        <v>1047</v>
      </c>
      <c r="H6" s="170" t="s">
        <v>3127</v>
      </c>
      <c r="I6" s="170"/>
      <c r="J6" s="170"/>
      <c r="K6" s="170" t="s">
        <v>5486</v>
      </c>
      <c r="L6" s="170"/>
      <c r="M6" s="170"/>
      <c r="N6" s="170"/>
      <c r="O6" s="170" t="s">
        <v>5487</v>
      </c>
      <c r="P6" s="170"/>
      <c r="Q6" s="170"/>
    </row>
    <row r="7" spans="1:17" ht="131" customHeight="1">
      <c r="A7" s="170" t="s">
        <v>5488</v>
      </c>
      <c r="B7" s="171">
        <v>42290</v>
      </c>
      <c r="C7" s="170"/>
      <c r="D7" s="170" t="s">
        <v>5489</v>
      </c>
      <c r="E7" s="170" t="s">
        <v>4229</v>
      </c>
      <c r="F7" s="170" t="s">
        <v>3170</v>
      </c>
      <c r="G7" s="170" t="s">
        <v>1046</v>
      </c>
      <c r="H7" s="170" t="s">
        <v>455</v>
      </c>
      <c r="I7" s="170"/>
      <c r="J7" s="170"/>
      <c r="K7" s="170" t="s">
        <v>5490</v>
      </c>
      <c r="L7" s="170"/>
      <c r="M7" s="170"/>
      <c r="N7" s="170" t="s">
        <v>5505</v>
      </c>
      <c r="O7" s="170" t="s">
        <v>5491</v>
      </c>
      <c r="P7" s="170"/>
      <c r="Q7" s="170"/>
    </row>
    <row r="8" spans="1:17" ht="99" customHeight="1">
      <c r="A8" s="151" t="s">
        <v>1344</v>
      </c>
      <c r="B8" s="137">
        <v>42277</v>
      </c>
      <c r="C8" s="151"/>
      <c r="D8" s="151" t="s">
        <v>1508</v>
      </c>
      <c r="E8" s="151" t="s">
        <v>4230</v>
      </c>
      <c r="F8" s="151" t="s">
        <v>47</v>
      </c>
      <c r="G8" s="151" t="s">
        <v>1048</v>
      </c>
      <c r="H8" s="151" t="s">
        <v>3127</v>
      </c>
      <c r="I8" s="151" t="s">
        <v>182</v>
      </c>
      <c r="J8" s="151" t="s">
        <v>153</v>
      </c>
      <c r="K8" s="151" t="s">
        <v>5451</v>
      </c>
      <c r="L8" s="151" t="s">
        <v>5452</v>
      </c>
      <c r="M8" s="151"/>
      <c r="N8" s="151" t="s">
        <v>5493</v>
      </c>
      <c r="O8" s="151" t="s">
        <v>3911</v>
      </c>
      <c r="P8" s="151"/>
      <c r="Q8" s="170"/>
    </row>
    <row r="9" spans="1:17" ht="77" customHeight="1">
      <c r="A9" s="170" t="s">
        <v>5531</v>
      </c>
      <c r="B9" s="171">
        <v>42261</v>
      </c>
      <c r="C9" s="170"/>
      <c r="D9" s="170" t="s">
        <v>5527</v>
      </c>
      <c r="E9" s="170" t="s">
        <v>4234</v>
      </c>
      <c r="F9" s="170" t="s">
        <v>3299</v>
      </c>
      <c r="G9" s="170" t="s">
        <v>1046</v>
      </c>
      <c r="H9" s="170" t="s">
        <v>464</v>
      </c>
      <c r="I9" s="170" t="s">
        <v>182</v>
      </c>
      <c r="J9" s="170" t="s">
        <v>60</v>
      </c>
      <c r="K9" s="170" t="s">
        <v>5528</v>
      </c>
      <c r="L9" s="170" t="s">
        <v>5529</v>
      </c>
      <c r="M9" s="170"/>
      <c r="N9" s="170" t="s">
        <v>5532</v>
      </c>
      <c r="O9" s="170"/>
      <c r="P9" s="170"/>
      <c r="Q9" s="170"/>
    </row>
    <row r="10" spans="1:17" ht="89" customHeight="1">
      <c r="A10" s="182" t="s">
        <v>5434</v>
      </c>
      <c r="B10" s="171">
        <v>42237</v>
      </c>
      <c r="C10" s="170" t="s">
        <v>5433</v>
      </c>
      <c r="D10" s="170" t="s">
        <v>5435</v>
      </c>
      <c r="E10" s="170" t="s">
        <v>4225</v>
      </c>
      <c r="F10" s="170" t="s">
        <v>47</v>
      </c>
      <c r="G10" s="170" t="s">
        <v>1046</v>
      </c>
      <c r="H10" s="170" t="s">
        <v>3127</v>
      </c>
      <c r="I10" s="170" t="s">
        <v>182</v>
      </c>
      <c r="J10" s="170" t="s">
        <v>60</v>
      </c>
      <c r="K10" s="170" t="s">
        <v>5436</v>
      </c>
      <c r="L10" s="170" t="s">
        <v>5437</v>
      </c>
      <c r="M10" s="170"/>
      <c r="N10" s="170"/>
      <c r="O10" s="170"/>
      <c r="P10" s="170"/>
      <c r="Q10" s="170"/>
    </row>
    <row r="11" spans="1:17" ht="290" customHeight="1">
      <c r="A11" s="170" t="s">
        <v>5461</v>
      </c>
      <c r="B11" s="171">
        <v>42213</v>
      </c>
      <c r="C11" s="170"/>
      <c r="D11" s="170" t="s">
        <v>5462</v>
      </c>
      <c r="E11" s="170" t="s">
        <v>4228</v>
      </c>
      <c r="F11" s="170" t="s">
        <v>3170</v>
      </c>
      <c r="G11" s="170" t="s">
        <v>1048</v>
      </c>
      <c r="H11" s="170" t="s">
        <v>3127</v>
      </c>
      <c r="I11" s="170"/>
      <c r="J11" s="170"/>
      <c r="K11" s="170" t="s">
        <v>5463</v>
      </c>
      <c r="L11" s="170"/>
      <c r="M11" s="170"/>
      <c r="N11" s="170"/>
      <c r="O11" s="170"/>
      <c r="P11" s="170"/>
      <c r="Q11" s="170"/>
    </row>
    <row r="12" spans="1:17" ht="286" customHeight="1">
      <c r="A12" s="170" t="s">
        <v>5560</v>
      </c>
      <c r="B12" s="171">
        <v>42212</v>
      </c>
      <c r="C12" s="170" t="s">
        <v>5561</v>
      </c>
      <c r="D12" s="170" t="s">
        <v>5562</v>
      </c>
      <c r="E12" s="170" t="s">
        <v>4227</v>
      </c>
      <c r="F12" s="170" t="s">
        <v>47</v>
      </c>
      <c r="G12" s="170" t="s">
        <v>1046</v>
      </c>
      <c r="H12" s="170" t="s">
        <v>446</v>
      </c>
      <c r="I12" s="170" t="s">
        <v>182</v>
      </c>
      <c r="J12" s="170" t="s">
        <v>137</v>
      </c>
      <c r="K12" s="170" t="s">
        <v>5563</v>
      </c>
      <c r="L12" s="170" t="s">
        <v>5564</v>
      </c>
      <c r="M12" s="170"/>
      <c r="N12" s="170"/>
      <c r="O12" s="170"/>
      <c r="P12" s="170"/>
      <c r="Q12" s="170"/>
    </row>
    <row r="13" spans="1:17" ht="66" customHeight="1">
      <c r="A13" s="170" t="s">
        <v>5467</v>
      </c>
      <c r="B13" s="171">
        <v>42195</v>
      </c>
      <c r="C13" s="170"/>
      <c r="D13" s="170" t="s">
        <v>5468</v>
      </c>
      <c r="E13" s="170" t="s">
        <v>4227</v>
      </c>
      <c r="F13" s="170" t="s">
        <v>3170</v>
      </c>
      <c r="G13" s="170" t="s">
        <v>1048</v>
      </c>
      <c r="H13" s="170" t="s">
        <v>3154</v>
      </c>
      <c r="I13" s="170"/>
      <c r="J13" s="170"/>
      <c r="K13" s="170" t="s">
        <v>5469</v>
      </c>
      <c r="L13" s="170"/>
      <c r="M13" s="170"/>
      <c r="N13" s="170" t="s">
        <v>5503</v>
      </c>
      <c r="O13" s="170" t="s">
        <v>5459</v>
      </c>
      <c r="P13" s="170"/>
      <c r="Q13" s="170"/>
    </row>
    <row r="14" spans="1:17" ht="143" customHeight="1">
      <c r="A14" s="182" t="s">
        <v>5442</v>
      </c>
      <c r="B14" s="171">
        <v>42193</v>
      </c>
      <c r="C14" s="170"/>
      <c r="D14" s="182" t="s">
        <v>5443</v>
      </c>
      <c r="E14" s="170"/>
      <c r="F14" s="170" t="s">
        <v>3170</v>
      </c>
      <c r="G14" s="170" t="s">
        <v>1047</v>
      </c>
      <c r="H14" s="170" t="s">
        <v>3127</v>
      </c>
      <c r="I14" s="170" t="s">
        <v>182</v>
      </c>
      <c r="J14" s="170" t="s">
        <v>60</v>
      </c>
      <c r="K14" s="170" t="s">
        <v>5444</v>
      </c>
      <c r="L14" s="170" t="s">
        <v>5437</v>
      </c>
      <c r="M14" s="170"/>
      <c r="N14" s="170" t="s">
        <v>5492</v>
      </c>
      <c r="O14" s="170"/>
      <c r="P14" s="170"/>
      <c r="Q14" s="170"/>
    </row>
    <row r="15" spans="1:17" ht="12" customHeight="1">
      <c r="A15" s="170" t="s">
        <v>5454</v>
      </c>
      <c r="B15" s="171">
        <v>42173</v>
      </c>
      <c r="C15" s="170" t="s">
        <v>5455</v>
      </c>
      <c r="D15" s="170" t="s">
        <v>5456</v>
      </c>
      <c r="E15" s="170" t="s">
        <v>4231</v>
      </c>
      <c r="F15" s="170" t="s">
        <v>3170</v>
      </c>
      <c r="G15" s="170" t="s">
        <v>1046</v>
      </c>
      <c r="H15" s="170" t="s">
        <v>483</v>
      </c>
      <c r="I15" s="170" t="s">
        <v>182</v>
      </c>
      <c r="J15" s="170" t="s">
        <v>54</v>
      </c>
      <c r="K15" s="170" t="s">
        <v>5457</v>
      </c>
      <c r="L15" s="170" t="s">
        <v>5458</v>
      </c>
      <c r="M15" s="170"/>
      <c r="N15" s="170" t="s">
        <v>5554</v>
      </c>
      <c r="O15" s="170" t="s">
        <v>5459</v>
      </c>
      <c r="P15" s="151"/>
      <c r="Q15" s="170"/>
    </row>
    <row r="16" spans="1:17" ht="22" customHeight="1">
      <c r="A16" s="170" t="s">
        <v>5470</v>
      </c>
      <c r="B16" s="171">
        <v>42162</v>
      </c>
      <c r="C16" s="170"/>
      <c r="D16" s="170" t="s">
        <v>5471</v>
      </c>
      <c r="E16" s="170" t="s">
        <v>4225</v>
      </c>
      <c r="F16" s="170" t="s">
        <v>3170</v>
      </c>
      <c r="G16" s="170" t="s">
        <v>1046</v>
      </c>
      <c r="H16" s="170" t="s">
        <v>3146</v>
      </c>
      <c r="I16" s="170"/>
      <c r="J16" s="170"/>
      <c r="K16" s="170" t="s">
        <v>5472</v>
      </c>
      <c r="L16" s="170"/>
      <c r="M16" s="170"/>
      <c r="N16" s="170" t="s">
        <v>5504</v>
      </c>
      <c r="O16" s="170" t="s">
        <v>5482</v>
      </c>
      <c r="P16" s="170"/>
      <c r="Q16" s="170"/>
    </row>
    <row r="17" spans="1:17" ht="24" customHeight="1">
      <c r="A17" s="170" t="s">
        <v>5473</v>
      </c>
      <c r="B17" s="171">
        <v>42157</v>
      </c>
      <c r="C17" s="170"/>
      <c r="D17" s="170" t="s">
        <v>5474</v>
      </c>
      <c r="E17" s="170" t="s">
        <v>4227</v>
      </c>
      <c r="F17" s="170" t="s">
        <v>3170</v>
      </c>
      <c r="G17" s="170" t="s">
        <v>1046</v>
      </c>
      <c r="H17" s="170" t="s">
        <v>456</v>
      </c>
      <c r="I17" s="170"/>
      <c r="J17" s="170"/>
      <c r="K17" s="170" t="s">
        <v>5475</v>
      </c>
      <c r="L17" s="170"/>
      <c r="M17" s="170"/>
      <c r="N17" s="170" t="s">
        <v>5556</v>
      </c>
      <c r="O17" s="170" t="s">
        <v>5476</v>
      </c>
      <c r="P17" s="170"/>
      <c r="Q17" s="170"/>
    </row>
    <row r="18" spans="1:17" ht="139" customHeight="1">
      <c r="A18" s="183" t="s">
        <v>5429</v>
      </c>
      <c r="B18" s="171">
        <v>42156</v>
      </c>
      <c r="C18" s="170" t="s">
        <v>5430</v>
      </c>
      <c r="D18" s="170" t="s">
        <v>5428</v>
      </c>
      <c r="E18" s="170" t="s">
        <v>4227</v>
      </c>
      <c r="F18" s="170" t="s">
        <v>47</v>
      </c>
      <c r="G18" s="170" t="s">
        <v>1047</v>
      </c>
      <c r="H18" s="170" t="s">
        <v>3127</v>
      </c>
      <c r="I18" s="170" t="s">
        <v>3636</v>
      </c>
      <c r="J18" s="170" t="s">
        <v>5417</v>
      </c>
      <c r="K18" s="170" t="s">
        <v>5431</v>
      </c>
      <c r="L18" s="170" t="s">
        <v>5432</v>
      </c>
      <c r="M18" s="170"/>
      <c r="N18" s="170"/>
      <c r="O18" s="170"/>
      <c r="P18" s="170"/>
      <c r="Q18" s="170"/>
    </row>
    <row r="19" spans="1:17" ht="137" customHeight="1">
      <c r="A19" s="151" t="s">
        <v>1343</v>
      </c>
      <c r="B19" s="137">
        <v>42153</v>
      </c>
      <c r="C19" s="184" t="s">
        <v>5310</v>
      </c>
      <c r="D19" s="184" t="s">
        <v>5311</v>
      </c>
      <c r="E19" s="149" t="s">
        <v>4225</v>
      </c>
      <c r="F19" s="149" t="s">
        <v>3170</v>
      </c>
      <c r="G19" s="185" t="s">
        <v>1046</v>
      </c>
      <c r="H19" s="149" t="s">
        <v>3126</v>
      </c>
      <c r="I19" s="149"/>
      <c r="J19" s="149"/>
      <c r="K19" s="149" t="s">
        <v>5313</v>
      </c>
      <c r="L19" s="149" t="s">
        <v>5312</v>
      </c>
      <c r="M19" s="149"/>
      <c r="N19" s="149" t="s">
        <v>5572</v>
      </c>
      <c r="O19" s="151" t="s">
        <v>3873</v>
      </c>
      <c r="P19" s="151"/>
      <c r="Q19" s="170"/>
    </row>
    <row r="20" spans="1:17" ht="65" customHeight="1">
      <c r="A20" s="170" t="s">
        <v>5477</v>
      </c>
      <c r="B20" s="171">
        <v>42152</v>
      </c>
      <c r="C20" s="170"/>
      <c r="D20" s="170" t="s">
        <v>5478</v>
      </c>
      <c r="E20" s="170" t="s">
        <v>4227</v>
      </c>
      <c r="F20" s="170" t="s">
        <v>3170</v>
      </c>
      <c r="G20" s="170" t="s">
        <v>1046</v>
      </c>
      <c r="H20" s="170" t="s">
        <v>456</v>
      </c>
      <c r="I20" s="170"/>
      <c r="J20" s="170"/>
      <c r="K20" s="170" t="s">
        <v>5479</v>
      </c>
      <c r="L20" s="170"/>
      <c r="M20" s="170"/>
      <c r="N20" s="170" t="s">
        <v>5557</v>
      </c>
      <c r="O20" s="170" t="s">
        <v>5476</v>
      </c>
      <c r="P20" s="170"/>
      <c r="Q20" s="170"/>
    </row>
    <row r="21" spans="1:17" ht="110" customHeight="1">
      <c r="A21" s="182" t="s">
        <v>5440</v>
      </c>
      <c r="B21" s="171">
        <v>42151</v>
      </c>
      <c r="C21" s="170" t="s">
        <v>5439</v>
      </c>
      <c r="D21" s="170" t="s">
        <v>5438</v>
      </c>
      <c r="E21" s="170" t="s">
        <v>4227</v>
      </c>
      <c r="F21" s="170" t="s">
        <v>47</v>
      </c>
      <c r="G21" s="170" t="s">
        <v>1046</v>
      </c>
      <c r="H21" s="170" t="s">
        <v>1601</v>
      </c>
      <c r="I21" s="170" t="s">
        <v>5187</v>
      </c>
      <c r="J21" s="170"/>
      <c r="K21" s="170" t="s">
        <v>5441</v>
      </c>
      <c r="L21" s="170"/>
      <c r="M21" s="170"/>
      <c r="N21" s="170"/>
      <c r="O21" s="170"/>
      <c r="P21" s="170"/>
      <c r="Q21" s="170"/>
    </row>
    <row r="22" spans="1:17" ht="121" customHeight="1">
      <c r="A22" s="186" t="s">
        <v>518</v>
      </c>
      <c r="B22" s="137">
        <v>42118</v>
      </c>
      <c r="C22" s="184" t="s">
        <v>5315</v>
      </c>
      <c r="D22" s="187" t="s">
        <v>1550</v>
      </c>
      <c r="E22" s="149" t="s">
        <v>4226</v>
      </c>
      <c r="F22" s="149" t="s">
        <v>3220</v>
      </c>
      <c r="G22" s="185" t="s">
        <v>1046</v>
      </c>
      <c r="H22" s="151" t="s">
        <v>3129</v>
      </c>
      <c r="I22" s="149" t="s">
        <v>182</v>
      </c>
      <c r="J22" s="149"/>
      <c r="K22" s="151" t="s">
        <v>1548</v>
      </c>
      <c r="L22" s="155" t="s">
        <v>5316</v>
      </c>
      <c r="M22" s="149"/>
      <c r="N22" s="149"/>
      <c r="O22" s="151" t="s">
        <v>3842</v>
      </c>
      <c r="P22" s="151"/>
      <c r="Q22" s="170"/>
    </row>
    <row r="23" spans="1:17" ht="111" customHeight="1">
      <c r="A23" s="151" t="s">
        <v>1364</v>
      </c>
      <c r="B23" s="137">
        <v>42116</v>
      </c>
      <c r="C23" s="184" t="s">
        <v>5319</v>
      </c>
      <c r="D23" s="184" t="s">
        <v>5320</v>
      </c>
      <c r="E23" s="149" t="s">
        <v>4227</v>
      </c>
      <c r="F23" s="149" t="s">
        <v>47</v>
      </c>
      <c r="G23" s="185" t="s">
        <v>1046</v>
      </c>
      <c r="H23" s="151" t="s">
        <v>3128</v>
      </c>
      <c r="I23" s="149" t="s">
        <v>182</v>
      </c>
      <c r="J23" s="149" t="s">
        <v>63</v>
      </c>
      <c r="K23" s="151" t="s">
        <v>3882</v>
      </c>
      <c r="L23" s="149" t="s">
        <v>5321</v>
      </c>
      <c r="M23" s="149"/>
      <c r="N23" s="149"/>
      <c r="O23" s="151" t="s">
        <v>3768</v>
      </c>
      <c r="P23" s="151"/>
      <c r="Q23" s="170"/>
    </row>
    <row r="24" spans="1:17" ht="71" customHeight="1">
      <c r="A24" s="151" t="s">
        <v>1401</v>
      </c>
      <c r="B24" s="137">
        <v>42097</v>
      </c>
      <c r="C24" s="184" t="s">
        <v>5328</v>
      </c>
      <c r="D24" s="184" t="s">
        <v>5329</v>
      </c>
      <c r="E24" s="149" t="s">
        <v>4225</v>
      </c>
      <c r="F24" s="149" t="s">
        <v>47</v>
      </c>
      <c r="G24" s="185" t="s">
        <v>1047</v>
      </c>
      <c r="H24" s="151" t="s">
        <v>464</v>
      </c>
      <c r="I24" s="149" t="s">
        <v>182</v>
      </c>
      <c r="J24" s="149" t="s">
        <v>5335</v>
      </c>
      <c r="K24" s="187" t="s">
        <v>5330</v>
      </c>
      <c r="L24" s="149" t="s">
        <v>5336</v>
      </c>
      <c r="M24" s="149"/>
      <c r="N24" s="149"/>
      <c r="O24" s="151"/>
      <c r="P24" s="151"/>
      <c r="Q24" s="170"/>
    </row>
    <row r="25" spans="1:17" ht="33" customHeight="1">
      <c r="A25" s="170" t="s">
        <v>5523</v>
      </c>
      <c r="B25" s="171">
        <v>42094</v>
      </c>
      <c r="C25" s="170"/>
      <c r="D25" s="170" t="s">
        <v>5522</v>
      </c>
      <c r="E25" s="170" t="s">
        <v>4230</v>
      </c>
      <c r="F25" s="170" t="s">
        <v>3299</v>
      </c>
      <c r="G25" s="170" t="s">
        <v>1046</v>
      </c>
      <c r="H25" s="170" t="s">
        <v>5519</v>
      </c>
      <c r="I25" s="170" t="s">
        <v>182</v>
      </c>
      <c r="J25" s="170" t="s">
        <v>63</v>
      </c>
      <c r="K25" s="170" t="s">
        <v>5525</v>
      </c>
      <c r="L25" s="170" t="s">
        <v>5526</v>
      </c>
      <c r="M25" s="170"/>
      <c r="N25" s="170"/>
      <c r="O25" s="170"/>
      <c r="P25" s="170"/>
      <c r="Q25" s="170"/>
    </row>
    <row r="26" spans="1:17" ht="110" customHeight="1">
      <c r="A26" s="151" t="s">
        <v>5323</v>
      </c>
      <c r="B26" s="137">
        <v>42088</v>
      </c>
      <c r="C26" s="184" t="s">
        <v>5324</v>
      </c>
      <c r="D26" s="184" t="s">
        <v>5325</v>
      </c>
      <c r="E26" s="149" t="s">
        <v>4230</v>
      </c>
      <c r="F26" s="149" t="s">
        <v>47</v>
      </c>
      <c r="G26" s="185" t="s">
        <v>1047</v>
      </c>
      <c r="H26" s="151" t="s">
        <v>483</v>
      </c>
      <c r="I26" s="149" t="s">
        <v>164</v>
      </c>
      <c r="J26" s="149" t="s">
        <v>1507</v>
      </c>
      <c r="K26" s="187" t="s">
        <v>5326</v>
      </c>
      <c r="L26" s="149" t="s">
        <v>5327</v>
      </c>
      <c r="M26" s="149"/>
      <c r="N26" s="149" t="s">
        <v>5613</v>
      </c>
      <c r="O26" s="151"/>
      <c r="P26" s="151"/>
      <c r="Q26" s="170"/>
    </row>
    <row r="27" spans="1:17" ht="209" customHeight="1">
      <c r="A27" s="149" t="s">
        <v>5178</v>
      </c>
      <c r="B27" s="137">
        <v>42027</v>
      </c>
      <c r="C27" s="149" t="s">
        <v>5332</v>
      </c>
      <c r="D27" s="149" t="s">
        <v>5177</v>
      </c>
      <c r="E27" s="149" t="s">
        <v>4228</v>
      </c>
      <c r="F27" s="149" t="s">
        <v>47</v>
      </c>
      <c r="G27" s="149" t="s">
        <v>1046</v>
      </c>
      <c r="H27" s="149" t="s">
        <v>446</v>
      </c>
      <c r="I27" s="149" t="s">
        <v>182</v>
      </c>
      <c r="J27" s="149" t="s">
        <v>53</v>
      </c>
      <c r="K27" s="149" t="s">
        <v>5176</v>
      </c>
      <c r="L27" s="149" t="s">
        <v>5175</v>
      </c>
      <c r="M27" s="170"/>
      <c r="N27" s="170"/>
      <c r="O27" s="170"/>
      <c r="P27" s="170"/>
      <c r="Q27" s="170"/>
    </row>
    <row r="28" spans="1:17" ht="33" customHeight="1">
      <c r="A28" s="170" t="s">
        <v>5512</v>
      </c>
      <c r="B28" s="171">
        <v>42027</v>
      </c>
      <c r="C28" s="170"/>
      <c r="D28" s="170" t="s">
        <v>5513</v>
      </c>
      <c r="E28" s="170" t="s">
        <v>4231</v>
      </c>
      <c r="F28" s="170" t="s">
        <v>442</v>
      </c>
      <c r="G28" s="170" t="s">
        <v>1046</v>
      </c>
      <c r="H28" s="170" t="s">
        <v>5515</v>
      </c>
      <c r="I28" s="170" t="s">
        <v>182</v>
      </c>
      <c r="J28" s="170" t="s">
        <v>442</v>
      </c>
      <c r="K28" s="170" t="s">
        <v>5514</v>
      </c>
      <c r="L28" s="170" t="s">
        <v>5516</v>
      </c>
      <c r="M28" s="170"/>
      <c r="N28" s="170" t="s">
        <v>5517</v>
      </c>
      <c r="O28" s="170"/>
      <c r="P28" s="170"/>
      <c r="Q28" s="170"/>
    </row>
    <row r="29" spans="1:17" ht="154" customHeight="1">
      <c r="A29" s="170" t="s">
        <v>5422</v>
      </c>
      <c r="B29" s="171">
        <v>42018</v>
      </c>
      <c r="C29" s="170"/>
      <c r="D29" s="170" t="s">
        <v>5421</v>
      </c>
      <c r="E29" s="170" t="s">
        <v>4227</v>
      </c>
      <c r="F29" s="170" t="s">
        <v>47</v>
      </c>
      <c r="G29" s="170" t="s">
        <v>1047</v>
      </c>
      <c r="H29" s="170" t="s">
        <v>455</v>
      </c>
      <c r="I29" s="170" t="s">
        <v>182</v>
      </c>
      <c r="J29" s="170" t="s">
        <v>1049</v>
      </c>
      <c r="K29" s="170" t="s">
        <v>5423</v>
      </c>
      <c r="L29" s="170" t="s">
        <v>5424</v>
      </c>
      <c r="M29" s="170"/>
      <c r="N29" s="170"/>
      <c r="O29" s="170"/>
      <c r="P29" s="170"/>
      <c r="Q29" s="170"/>
    </row>
    <row r="30" spans="1:17" ht="154" customHeight="1">
      <c r="A30" s="149" t="s">
        <v>564</v>
      </c>
      <c r="B30" s="137">
        <v>42003</v>
      </c>
      <c r="C30" s="149" t="s">
        <v>5333</v>
      </c>
      <c r="D30" s="149" t="s">
        <v>4178</v>
      </c>
      <c r="E30" s="149" t="s">
        <v>4225</v>
      </c>
      <c r="F30" s="149" t="s">
        <v>47</v>
      </c>
      <c r="G30" s="185" t="s">
        <v>1047</v>
      </c>
      <c r="H30" s="149" t="s">
        <v>3129</v>
      </c>
      <c r="I30" s="149" t="s">
        <v>182</v>
      </c>
      <c r="J30" s="149" t="s">
        <v>60</v>
      </c>
      <c r="K30" s="149" t="s">
        <v>4177</v>
      </c>
      <c r="L30" s="149" t="s">
        <v>4179</v>
      </c>
      <c r="M30" s="149"/>
      <c r="N30" s="149" t="s">
        <v>5450</v>
      </c>
      <c r="O30" s="151"/>
      <c r="P30" s="151"/>
      <c r="Q30" s="170"/>
    </row>
    <row r="31" spans="1:17" ht="341" customHeight="1">
      <c r="A31" s="149" t="s">
        <v>234</v>
      </c>
      <c r="B31" s="137">
        <v>41992</v>
      </c>
      <c r="C31" s="149" t="s">
        <v>5334</v>
      </c>
      <c r="D31" s="149" t="s">
        <v>4176</v>
      </c>
      <c r="E31" s="149" t="s">
        <v>4228</v>
      </c>
      <c r="F31" s="149" t="s">
        <v>47</v>
      </c>
      <c r="G31" s="185" t="s">
        <v>1047</v>
      </c>
      <c r="H31" s="149" t="s">
        <v>456</v>
      </c>
      <c r="I31" s="149" t="s">
        <v>182</v>
      </c>
      <c r="J31" s="149" t="s">
        <v>137</v>
      </c>
      <c r="K31" s="149" t="s">
        <v>300</v>
      </c>
      <c r="L31" s="149" t="s">
        <v>4175</v>
      </c>
      <c r="M31" s="149"/>
      <c r="N31" s="149"/>
      <c r="O31" s="151"/>
      <c r="P31" s="151"/>
      <c r="Q31" s="170"/>
    </row>
    <row r="32" spans="1:17" ht="253" customHeight="1">
      <c r="A32" s="7" t="s">
        <v>5268</v>
      </c>
      <c r="B32" s="171">
        <v>41988</v>
      </c>
      <c r="C32" s="170" t="s">
        <v>5631</v>
      </c>
      <c r="D32" s="7" t="s">
        <v>5632</v>
      </c>
      <c r="E32" s="170" t="s">
        <v>4229</v>
      </c>
      <c r="F32" s="170" t="s">
        <v>47</v>
      </c>
      <c r="G32" s="170" t="s">
        <v>1046</v>
      </c>
      <c r="H32" s="170" t="s">
        <v>446</v>
      </c>
      <c r="I32" s="170" t="s">
        <v>182</v>
      </c>
      <c r="J32" s="170" t="s">
        <v>54</v>
      </c>
      <c r="K32" s="7" t="s">
        <v>5271</v>
      </c>
      <c r="L32" s="170" t="s">
        <v>5633</v>
      </c>
      <c r="M32" s="170"/>
      <c r="N32" s="170"/>
      <c r="O32" s="170"/>
      <c r="P32" s="170"/>
      <c r="Q32" s="170"/>
    </row>
    <row r="33" spans="1:17" ht="33" customHeight="1">
      <c r="A33" s="151" t="s">
        <v>1360</v>
      </c>
      <c r="B33" s="137">
        <v>41987</v>
      </c>
      <c r="C33" s="184" t="s">
        <v>5317</v>
      </c>
      <c r="D33" s="184" t="s">
        <v>5318</v>
      </c>
      <c r="E33" s="149" t="s">
        <v>4227</v>
      </c>
      <c r="F33" s="149" t="s">
        <v>47</v>
      </c>
      <c r="G33" s="185" t="s">
        <v>1047</v>
      </c>
      <c r="H33" s="151" t="s">
        <v>3126</v>
      </c>
      <c r="I33" s="149" t="s">
        <v>182</v>
      </c>
      <c r="J33" s="149" t="s">
        <v>137</v>
      </c>
      <c r="K33" s="151" t="s">
        <v>1559</v>
      </c>
      <c r="L33" s="155" t="s">
        <v>5337</v>
      </c>
      <c r="M33" s="149"/>
      <c r="N33" s="149"/>
      <c r="O33" s="151" t="s">
        <v>3891</v>
      </c>
      <c r="P33" s="151"/>
      <c r="Q33" s="170"/>
    </row>
    <row r="34" spans="1:17" ht="184" customHeight="1">
      <c r="A34" s="149" t="s">
        <v>568</v>
      </c>
      <c r="B34" s="137">
        <v>41981</v>
      </c>
      <c r="C34" s="149" t="s">
        <v>4188</v>
      </c>
      <c r="D34" s="149" t="s">
        <v>4191</v>
      </c>
      <c r="E34" s="149" t="s">
        <v>4227</v>
      </c>
      <c r="F34" s="149" t="s">
        <v>47</v>
      </c>
      <c r="G34" s="185" t="s">
        <v>1046</v>
      </c>
      <c r="H34" s="149" t="s">
        <v>3131</v>
      </c>
      <c r="I34" s="149" t="s">
        <v>182</v>
      </c>
      <c r="J34" s="149" t="s">
        <v>137</v>
      </c>
      <c r="K34" s="149" t="s">
        <v>4189</v>
      </c>
      <c r="L34" s="149" t="s">
        <v>4190</v>
      </c>
      <c r="M34" s="149"/>
      <c r="N34" s="149"/>
      <c r="O34" s="151"/>
      <c r="P34" s="151"/>
      <c r="Q34" s="170"/>
    </row>
    <row r="35" spans="1:17" ht="44" customHeight="1">
      <c r="A35" s="149" t="s">
        <v>1346</v>
      </c>
      <c r="B35" s="137">
        <v>41961</v>
      </c>
      <c r="C35" s="149" t="s">
        <v>4172</v>
      </c>
      <c r="D35" s="149" t="s">
        <v>458</v>
      </c>
      <c r="E35" s="149" t="s">
        <v>4225</v>
      </c>
      <c r="F35" s="149" t="s">
        <v>47</v>
      </c>
      <c r="G35" s="185" t="s">
        <v>1046</v>
      </c>
      <c r="H35" s="149" t="s">
        <v>3128</v>
      </c>
      <c r="I35" s="149" t="s">
        <v>3165</v>
      </c>
      <c r="J35" s="149"/>
      <c r="K35" s="149" t="s">
        <v>1509</v>
      </c>
      <c r="L35" s="149" t="s">
        <v>4173</v>
      </c>
      <c r="M35" s="149" t="s">
        <v>4174</v>
      </c>
      <c r="N35" s="149"/>
      <c r="O35" s="151"/>
      <c r="P35" s="151"/>
      <c r="Q35" s="170"/>
    </row>
    <row r="36" spans="1:17" ht="96" customHeight="1">
      <c r="A36" s="188" t="s">
        <v>5448</v>
      </c>
      <c r="B36" s="171">
        <v>41957</v>
      </c>
      <c r="C36" s="170"/>
      <c r="D36" s="182" t="s">
        <v>5445</v>
      </c>
      <c r="E36" s="170" t="s">
        <v>5447</v>
      </c>
      <c r="F36" s="170" t="s">
        <v>47</v>
      </c>
      <c r="G36" s="170" t="s">
        <v>1046</v>
      </c>
      <c r="H36" s="170" t="s">
        <v>3237</v>
      </c>
      <c r="I36" s="170" t="s">
        <v>182</v>
      </c>
      <c r="J36" s="170" t="s">
        <v>5417</v>
      </c>
      <c r="K36" s="170" t="s">
        <v>5449</v>
      </c>
      <c r="L36" s="170" t="s">
        <v>5446</v>
      </c>
      <c r="M36" s="170"/>
      <c r="N36" s="170"/>
      <c r="O36" s="170"/>
      <c r="P36" s="170"/>
      <c r="Q36" s="170"/>
    </row>
    <row r="37" spans="1:17" ht="165" customHeight="1">
      <c r="A37" s="151" t="s">
        <v>1340</v>
      </c>
      <c r="B37" s="137">
        <v>41955</v>
      </c>
      <c r="C37" s="151" t="s">
        <v>5338</v>
      </c>
      <c r="D37" s="151" t="s">
        <v>1497</v>
      </c>
      <c r="E37" s="151" t="s">
        <v>4229</v>
      </c>
      <c r="F37" s="151" t="s">
        <v>47</v>
      </c>
      <c r="G37" s="151" t="s">
        <v>1047</v>
      </c>
      <c r="H37" s="151" t="s">
        <v>446</v>
      </c>
      <c r="I37" s="151" t="s">
        <v>182</v>
      </c>
      <c r="J37" s="151" t="s">
        <v>1543</v>
      </c>
      <c r="K37" s="151" t="s">
        <v>3915</v>
      </c>
      <c r="L37" s="151" t="s">
        <v>3916</v>
      </c>
      <c r="M37" s="151"/>
      <c r="N37" s="151" t="s">
        <v>5339</v>
      </c>
      <c r="O37" s="151" t="s">
        <v>3842</v>
      </c>
      <c r="P37" s="151"/>
      <c r="Q37" s="170"/>
    </row>
    <row r="38" spans="1:17" ht="88" customHeight="1">
      <c r="A38" s="151" t="s">
        <v>1341</v>
      </c>
      <c r="B38" s="137">
        <v>41946</v>
      </c>
      <c r="C38" s="151" t="s">
        <v>1406</v>
      </c>
      <c r="D38" s="151" t="s">
        <v>1499</v>
      </c>
      <c r="E38" s="151" t="s">
        <v>4232</v>
      </c>
      <c r="F38" s="151" t="s">
        <v>3299</v>
      </c>
      <c r="G38" s="151" t="s">
        <v>1046</v>
      </c>
      <c r="H38" s="151" t="s">
        <v>660</v>
      </c>
      <c r="I38" s="151" t="s">
        <v>182</v>
      </c>
      <c r="J38" s="151" t="s">
        <v>1571</v>
      </c>
      <c r="K38" s="151" t="s">
        <v>4255</v>
      </c>
      <c r="L38" s="151" t="s">
        <v>1498</v>
      </c>
      <c r="M38" s="151"/>
      <c r="N38" s="151"/>
      <c r="O38" s="151" t="s">
        <v>3772</v>
      </c>
      <c r="P38" s="151"/>
      <c r="Q38" s="170"/>
    </row>
    <row r="39" spans="1:17" ht="66" customHeight="1">
      <c r="A39" s="151" t="s">
        <v>5286</v>
      </c>
      <c r="B39" s="137" t="s">
        <v>5287</v>
      </c>
      <c r="C39" s="189" t="s">
        <v>5340</v>
      </c>
      <c r="D39" s="151" t="s">
        <v>5288</v>
      </c>
      <c r="E39" s="151" t="s">
        <v>4225</v>
      </c>
      <c r="F39" s="151" t="s">
        <v>47</v>
      </c>
      <c r="G39" s="151" t="s">
        <v>1046</v>
      </c>
      <c r="H39" s="151" t="s">
        <v>5289</v>
      </c>
      <c r="I39" s="151" t="s">
        <v>182</v>
      </c>
      <c r="J39" s="151" t="s">
        <v>5417</v>
      </c>
      <c r="K39" s="151" t="s">
        <v>5290</v>
      </c>
      <c r="L39" s="151" t="s">
        <v>5291</v>
      </c>
      <c r="M39" s="151"/>
      <c r="N39" s="151"/>
      <c r="O39" s="151"/>
      <c r="P39" s="151"/>
      <c r="Q39" s="170"/>
    </row>
    <row r="40" spans="1:17" ht="66" customHeight="1">
      <c r="A40" s="151" t="s">
        <v>5226</v>
      </c>
      <c r="B40" s="137">
        <v>41943</v>
      </c>
      <c r="C40" s="190" t="s">
        <v>5349</v>
      </c>
      <c r="D40" s="151" t="s">
        <v>5227</v>
      </c>
      <c r="E40" s="151" t="s">
        <v>4225</v>
      </c>
      <c r="F40" s="151" t="s">
        <v>47</v>
      </c>
      <c r="G40" s="151" t="s">
        <v>1046</v>
      </c>
      <c r="H40" s="151" t="s">
        <v>790</v>
      </c>
      <c r="I40" s="151" t="s">
        <v>182</v>
      </c>
      <c r="J40" s="151" t="s">
        <v>5605</v>
      </c>
      <c r="K40" s="151" t="s">
        <v>5228</v>
      </c>
      <c r="L40" s="151" t="s">
        <v>5606</v>
      </c>
      <c r="M40" s="151"/>
      <c r="N40" s="151" t="s">
        <v>5350</v>
      </c>
      <c r="O40" s="151"/>
      <c r="P40" s="151"/>
      <c r="Q40" s="170"/>
    </row>
    <row r="41" spans="1:17" ht="176" customHeight="1">
      <c r="A41" s="170" t="s">
        <v>5565</v>
      </c>
      <c r="B41" s="171">
        <v>41939</v>
      </c>
      <c r="C41" s="170"/>
      <c r="D41" s="170" t="s">
        <v>5566</v>
      </c>
      <c r="E41" s="170" t="s">
        <v>4229</v>
      </c>
      <c r="F41" s="170" t="s">
        <v>3170</v>
      </c>
      <c r="G41" s="170" t="s">
        <v>1047</v>
      </c>
      <c r="H41" s="170" t="s">
        <v>455</v>
      </c>
      <c r="I41" s="170"/>
      <c r="J41" s="170"/>
      <c r="K41" s="170" t="s">
        <v>5567</v>
      </c>
      <c r="L41" s="170"/>
      <c r="M41" s="170"/>
      <c r="N41" s="170" t="s">
        <v>5568</v>
      </c>
      <c r="O41" s="170"/>
      <c r="P41" s="170"/>
      <c r="Q41" s="170"/>
    </row>
    <row r="42" spans="1:17" ht="154">
      <c r="A42" s="151" t="s">
        <v>689</v>
      </c>
      <c r="B42" s="137">
        <v>41935</v>
      </c>
      <c r="C42" s="151" t="s">
        <v>1407</v>
      </c>
      <c r="D42" s="151" t="s">
        <v>1500</v>
      </c>
      <c r="E42" s="151" t="s">
        <v>4227</v>
      </c>
      <c r="F42" s="149" t="s">
        <v>47</v>
      </c>
      <c r="G42" s="151" t="s">
        <v>1047</v>
      </c>
      <c r="H42" s="151" t="s">
        <v>446</v>
      </c>
      <c r="I42" s="151" t="s">
        <v>182</v>
      </c>
      <c r="J42" s="151" t="s">
        <v>3648</v>
      </c>
      <c r="K42" s="151" t="s">
        <v>3914</v>
      </c>
      <c r="L42" s="151" t="s">
        <v>3913</v>
      </c>
      <c r="M42" s="151" t="s">
        <v>1875</v>
      </c>
      <c r="N42" s="151"/>
      <c r="O42" s="151" t="s">
        <v>3759</v>
      </c>
      <c r="P42" s="151"/>
      <c r="Q42" s="170"/>
    </row>
    <row r="43" spans="1:17" ht="220" customHeight="1">
      <c r="A43" s="151" t="s">
        <v>1342</v>
      </c>
      <c r="B43" s="137">
        <v>41918</v>
      </c>
      <c r="C43" s="151" t="s">
        <v>1408</v>
      </c>
      <c r="D43" s="151" t="s">
        <v>1503</v>
      </c>
      <c r="E43" s="151" t="s">
        <v>4229</v>
      </c>
      <c r="F43" s="149" t="s">
        <v>47</v>
      </c>
      <c r="G43" s="151" t="s">
        <v>1046</v>
      </c>
      <c r="H43" s="151" t="s">
        <v>459</v>
      </c>
      <c r="I43" s="151" t="s">
        <v>182</v>
      </c>
      <c r="J43" s="151" t="s">
        <v>63</v>
      </c>
      <c r="K43" s="151" t="s">
        <v>1501</v>
      </c>
      <c r="L43" s="151" t="s">
        <v>1502</v>
      </c>
      <c r="M43" s="151" t="s">
        <v>1875</v>
      </c>
      <c r="N43" s="151" t="s">
        <v>5608</v>
      </c>
      <c r="O43" s="151" t="s">
        <v>3903</v>
      </c>
      <c r="P43" s="151"/>
      <c r="Q43" s="170"/>
    </row>
    <row r="44" spans="1:17" ht="187" customHeight="1">
      <c r="A44" s="151" t="s">
        <v>1343</v>
      </c>
      <c r="B44" s="137">
        <v>41915</v>
      </c>
      <c r="C44" s="151" t="s">
        <v>1409</v>
      </c>
      <c r="D44" s="151" t="s">
        <v>1506</v>
      </c>
      <c r="E44" s="151" t="s">
        <v>4225</v>
      </c>
      <c r="F44" s="151" t="s">
        <v>3220</v>
      </c>
      <c r="G44" s="151" t="s">
        <v>1046</v>
      </c>
      <c r="H44" s="151" t="s">
        <v>3126</v>
      </c>
      <c r="I44" s="151"/>
      <c r="J44" s="151"/>
      <c r="K44" s="151" t="s">
        <v>1504</v>
      </c>
      <c r="L44" s="151" t="s">
        <v>1505</v>
      </c>
      <c r="M44" s="151"/>
      <c r="N44" s="151"/>
      <c r="O44" s="151" t="s">
        <v>3912</v>
      </c>
      <c r="P44" s="151"/>
      <c r="Q44" s="170"/>
    </row>
    <row r="45" spans="1:17" ht="99" customHeight="1">
      <c r="A45" s="151" t="s">
        <v>1344</v>
      </c>
      <c r="B45" s="137">
        <v>41912</v>
      </c>
      <c r="C45" s="151" t="s">
        <v>1410</v>
      </c>
      <c r="D45" s="151" t="s">
        <v>1508</v>
      </c>
      <c r="E45" s="151" t="s">
        <v>4230</v>
      </c>
      <c r="F45" s="151" t="s">
        <v>3220</v>
      </c>
      <c r="G45" s="151" t="s">
        <v>1047</v>
      </c>
      <c r="H45" s="151" t="s">
        <v>3127</v>
      </c>
      <c r="I45" s="151" t="s">
        <v>182</v>
      </c>
      <c r="J45" s="151" t="s">
        <v>1507</v>
      </c>
      <c r="K45" s="151" t="s">
        <v>3910</v>
      </c>
      <c r="L45" s="151" t="s">
        <v>5602</v>
      </c>
      <c r="M45" s="151"/>
      <c r="N45" s="151"/>
      <c r="O45" s="151" t="s">
        <v>3911</v>
      </c>
      <c r="P45" s="151"/>
      <c r="Q45" s="170"/>
    </row>
    <row r="46" spans="1:17" ht="66" customHeight="1">
      <c r="A46" s="151" t="s">
        <v>1345</v>
      </c>
      <c r="B46" s="137">
        <v>41911</v>
      </c>
      <c r="C46" s="151" t="s">
        <v>1411</v>
      </c>
      <c r="D46" s="151"/>
      <c r="E46" s="151"/>
      <c r="F46" s="151" t="s">
        <v>48</v>
      </c>
      <c r="G46" s="151"/>
      <c r="H46" s="151"/>
      <c r="I46" s="151"/>
      <c r="J46" s="151"/>
      <c r="K46" s="151"/>
      <c r="L46" s="151"/>
      <c r="M46" s="151"/>
      <c r="N46" s="151"/>
      <c r="O46" s="151"/>
      <c r="P46" s="151"/>
      <c r="Q46" s="170"/>
    </row>
    <row r="47" spans="1:17" ht="187" customHeight="1">
      <c r="A47" s="151" t="s">
        <v>1346</v>
      </c>
      <c r="B47" s="137">
        <v>41907</v>
      </c>
      <c r="C47" s="151" t="s">
        <v>1412</v>
      </c>
      <c r="D47" s="151" t="s">
        <v>1511</v>
      </c>
      <c r="E47" s="151" t="s">
        <v>4225</v>
      </c>
      <c r="F47" s="151" t="s">
        <v>3220</v>
      </c>
      <c r="G47" s="151" t="s">
        <v>1046</v>
      </c>
      <c r="H47" s="151" t="s">
        <v>3128</v>
      </c>
      <c r="I47" s="151" t="s">
        <v>3165</v>
      </c>
      <c r="J47" s="151"/>
      <c r="K47" s="151" t="s">
        <v>1509</v>
      </c>
      <c r="L47" s="151" t="s">
        <v>1510</v>
      </c>
      <c r="M47" s="151" t="s">
        <v>1876</v>
      </c>
      <c r="N47" s="151"/>
      <c r="O47" s="151" t="s">
        <v>3909</v>
      </c>
      <c r="P47" s="151"/>
      <c r="Q47" s="170"/>
    </row>
    <row r="48" spans="1:17" ht="83" customHeight="1">
      <c r="A48" s="151" t="s">
        <v>5571</v>
      </c>
      <c r="B48" s="137">
        <v>41906</v>
      </c>
      <c r="C48" s="151" t="s">
        <v>1413</v>
      </c>
      <c r="D48" s="151" t="s">
        <v>1514</v>
      </c>
      <c r="E48" s="151" t="s">
        <v>4228</v>
      </c>
      <c r="F48" s="151" t="s">
        <v>3170</v>
      </c>
      <c r="G48" s="151" t="s">
        <v>1046</v>
      </c>
      <c r="H48" s="151" t="s">
        <v>446</v>
      </c>
      <c r="I48" s="151" t="s">
        <v>157</v>
      </c>
      <c r="J48" s="151" t="s">
        <v>137</v>
      </c>
      <c r="K48" s="151" t="s">
        <v>1512</v>
      </c>
      <c r="L48" s="151" t="s">
        <v>1513</v>
      </c>
      <c r="M48" s="151"/>
      <c r="N48" s="151" t="s">
        <v>5314</v>
      </c>
      <c r="O48" s="151" t="s">
        <v>3908</v>
      </c>
      <c r="P48" s="151"/>
      <c r="Q48" s="170"/>
    </row>
    <row r="49" spans="1:17" ht="65" customHeight="1">
      <c r="A49" s="151" t="s">
        <v>1347</v>
      </c>
      <c r="B49" s="137">
        <v>41905</v>
      </c>
      <c r="C49" s="151" t="s">
        <v>1415</v>
      </c>
      <c r="D49" s="151" t="s">
        <v>1519</v>
      </c>
      <c r="E49" s="151" t="s">
        <v>4225</v>
      </c>
      <c r="F49" s="151" t="s">
        <v>3170</v>
      </c>
      <c r="G49" s="151" t="s">
        <v>1046</v>
      </c>
      <c r="H49" s="151" t="s">
        <v>446</v>
      </c>
      <c r="I49" s="151" t="s">
        <v>3508</v>
      </c>
      <c r="J49" s="151"/>
      <c r="K49" s="151" t="s">
        <v>3906</v>
      </c>
      <c r="L49" s="151" t="s">
        <v>5635</v>
      </c>
      <c r="M49" s="151"/>
      <c r="N49" s="151" t="s">
        <v>5570</v>
      </c>
      <c r="O49" s="151" t="s">
        <v>3849</v>
      </c>
      <c r="P49" s="151"/>
      <c r="Q49" s="170"/>
    </row>
    <row r="50" spans="1:17" ht="286" customHeight="1">
      <c r="A50" s="151" t="s">
        <v>238</v>
      </c>
      <c r="B50" s="137">
        <v>41905</v>
      </c>
      <c r="C50" s="151" t="s">
        <v>1414</v>
      </c>
      <c r="D50" s="151" t="s">
        <v>1518</v>
      </c>
      <c r="E50" s="151" t="s">
        <v>4230</v>
      </c>
      <c r="F50" s="151" t="s">
        <v>47</v>
      </c>
      <c r="G50" s="151" t="s">
        <v>1047</v>
      </c>
      <c r="H50" s="151" t="s">
        <v>483</v>
      </c>
      <c r="I50" s="151" t="s">
        <v>182</v>
      </c>
      <c r="J50" s="151" t="s">
        <v>1517</v>
      </c>
      <c r="K50" s="151" t="s">
        <v>1515</v>
      </c>
      <c r="L50" s="151" t="s">
        <v>1516</v>
      </c>
      <c r="M50" s="151" t="s">
        <v>1875</v>
      </c>
      <c r="N50" s="151" t="s">
        <v>5496</v>
      </c>
      <c r="O50" s="151" t="s">
        <v>3907</v>
      </c>
      <c r="P50" s="151"/>
      <c r="Q50" s="170"/>
    </row>
    <row r="51" spans="1:17" ht="110" customHeight="1">
      <c r="A51" s="151" t="s">
        <v>5211</v>
      </c>
      <c r="B51" s="137" t="s">
        <v>5212</v>
      </c>
      <c r="C51" s="189" t="s">
        <v>5341</v>
      </c>
      <c r="D51" s="151" t="s">
        <v>5213</v>
      </c>
      <c r="E51" s="151" t="s">
        <v>4232</v>
      </c>
      <c r="F51" s="151" t="s">
        <v>47</v>
      </c>
      <c r="G51" s="151" t="s">
        <v>1046</v>
      </c>
      <c r="H51" s="151" t="s">
        <v>5214</v>
      </c>
      <c r="I51" s="151" t="s">
        <v>157</v>
      </c>
      <c r="J51" s="151" t="s">
        <v>137</v>
      </c>
      <c r="K51" s="151" t="s">
        <v>5215</v>
      </c>
      <c r="L51" s="151" t="s">
        <v>5342</v>
      </c>
      <c r="M51" s="151"/>
      <c r="N51" s="151"/>
      <c r="O51" s="151"/>
      <c r="P51" s="151"/>
      <c r="Q51" s="170"/>
    </row>
    <row r="52" spans="1:17" ht="129" customHeight="1">
      <c r="A52" s="151" t="s">
        <v>1348</v>
      </c>
      <c r="B52" s="137">
        <v>41887</v>
      </c>
      <c r="C52" s="151" t="s">
        <v>1416</v>
      </c>
      <c r="D52" s="151" t="s">
        <v>1523</v>
      </c>
      <c r="E52" s="151" t="s">
        <v>4229</v>
      </c>
      <c r="F52" s="151" t="s">
        <v>3170</v>
      </c>
      <c r="G52" s="151" t="s">
        <v>1046</v>
      </c>
      <c r="H52" s="151" t="s">
        <v>483</v>
      </c>
      <c r="I52" s="151" t="s">
        <v>182</v>
      </c>
      <c r="J52" s="151" t="s">
        <v>1522</v>
      </c>
      <c r="K52" s="151" t="s">
        <v>1520</v>
      </c>
      <c r="L52" s="151" t="s">
        <v>1521</v>
      </c>
      <c r="M52" s="151"/>
      <c r="N52" s="151" t="s">
        <v>5494</v>
      </c>
      <c r="O52" s="151" t="s">
        <v>3759</v>
      </c>
      <c r="P52" s="151"/>
      <c r="Q52" s="170"/>
    </row>
    <row r="53" spans="1:17" ht="242" customHeight="1">
      <c r="A53" s="151" t="s">
        <v>1349</v>
      </c>
      <c r="B53" s="137">
        <v>41886</v>
      </c>
      <c r="C53" s="151" t="s">
        <v>1417</v>
      </c>
      <c r="D53" s="151" t="s">
        <v>1524</v>
      </c>
      <c r="E53" s="151" t="s">
        <v>4229</v>
      </c>
      <c r="F53" s="151" t="s">
        <v>3220</v>
      </c>
      <c r="G53" s="151" t="s">
        <v>1046</v>
      </c>
      <c r="H53" s="151" t="s">
        <v>446</v>
      </c>
      <c r="I53" s="151" t="s">
        <v>3508</v>
      </c>
      <c r="J53" s="151"/>
      <c r="K53" s="151" t="s">
        <v>1525</v>
      </c>
      <c r="L53" s="151" t="s">
        <v>1526</v>
      </c>
      <c r="M53" s="151"/>
      <c r="N53" s="151" t="s">
        <v>3904</v>
      </c>
      <c r="O53" s="151" t="s">
        <v>3905</v>
      </c>
      <c r="P53" s="151"/>
      <c r="Q53" s="170"/>
    </row>
    <row r="54" spans="1:17" ht="55">
      <c r="A54" s="151" t="s">
        <v>1350</v>
      </c>
      <c r="B54" s="137">
        <v>41885</v>
      </c>
      <c r="C54" s="151" t="s">
        <v>1418</v>
      </c>
      <c r="D54" s="151" t="s">
        <v>1529</v>
      </c>
      <c r="E54" s="151" t="s">
        <v>4229</v>
      </c>
      <c r="F54" s="151" t="s">
        <v>47</v>
      </c>
      <c r="G54" s="151" t="s">
        <v>1046</v>
      </c>
      <c r="H54" s="151" t="s">
        <v>459</v>
      </c>
      <c r="I54" s="151" t="s">
        <v>157</v>
      </c>
      <c r="J54" s="151" t="s">
        <v>189</v>
      </c>
      <c r="K54" s="151" t="s">
        <v>1527</v>
      </c>
      <c r="L54" s="151" t="s">
        <v>1528</v>
      </c>
      <c r="M54" s="151" t="s">
        <v>1005</v>
      </c>
      <c r="N54" s="151" t="s">
        <v>5343</v>
      </c>
      <c r="O54" s="151" t="s">
        <v>3903</v>
      </c>
      <c r="P54" s="151"/>
      <c r="Q54" s="170"/>
    </row>
    <row r="55" spans="1:17" ht="154" customHeight="1">
      <c r="A55" s="151" t="s">
        <v>5240</v>
      </c>
      <c r="B55" s="137" t="s">
        <v>5241</v>
      </c>
      <c r="C55" s="151"/>
      <c r="D55" s="151" t="s">
        <v>5362</v>
      </c>
      <c r="E55" s="151" t="s">
        <v>4235</v>
      </c>
      <c r="F55" s="151" t="s">
        <v>47</v>
      </c>
      <c r="G55" s="151" t="s">
        <v>1046</v>
      </c>
      <c r="H55" s="151" t="s">
        <v>446</v>
      </c>
      <c r="I55" s="151" t="s">
        <v>3218</v>
      </c>
      <c r="J55" s="151"/>
      <c r="K55" s="151" t="s">
        <v>5242</v>
      </c>
      <c r="L55" s="151" t="s">
        <v>5361</v>
      </c>
      <c r="M55" s="151"/>
      <c r="N55" s="151"/>
      <c r="O55" s="151"/>
      <c r="P55" s="151"/>
      <c r="Q55" s="170"/>
    </row>
    <row r="56" spans="1:17" ht="176" customHeight="1">
      <c r="A56" s="151" t="s">
        <v>1148</v>
      </c>
      <c r="B56" s="137">
        <v>41879</v>
      </c>
      <c r="C56" s="151" t="s">
        <v>1419</v>
      </c>
      <c r="D56" s="151" t="s">
        <v>1532</v>
      </c>
      <c r="E56" s="151" t="s">
        <v>4227</v>
      </c>
      <c r="F56" s="151" t="s">
        <v>3220</v>
      </c>
      <c r="G56" s="151" t="s">
        <v>1046</v>
      </c>
      <c r="H56" s="151" t="s">
        <v>446</v>
      </c>
      <c r="I56" s="151" t="s">
        <v>182</v>
      </c>
      <c r="J56" s="151" t="s">
        <v>137</v>
      </c>
      <c r="K56" s="151" t="s">
        <v>1530</v>
      </c>
      <c r="L56" s="151" t="s">
        <v>1531</v>
      </c>
      <c r="M56" s="151"/>
      <c r="N56" s="151" t="s">
        <v>5453</v>
      </c>
      <c r="O56" s="151" t="s">
        <v>3765</v>
      </c>
      <c r="P56" s="151"/>
      <c r="Q56" s="170"/>
    </row>
    <row r="57" spans="1:17" ht="76" customHeight="1">
      <c r="A57" s="151" t="s">
        <v>370</v>
      </c>
      <c r="B57" s="137">
        <v>41879</v>
      </c>
      <c r="C57" s="189" t="s">
        <v>5363</v>
      </c>
      <c r="D57" s="151" t="s">
        <v>1003</v>
      </c>
      <c r="E57" s="151" t="s">
        <v>4227</v>
      </c>
      <c r="F57" s="149" t="s">
        <v>47</v>
      </c>
      <c r="G57" s="151" t="s">
        <v>1046</v>
      </c>
      <c r="H57" s="151" t="s">
        <v>1601</v>
      </c>
      <c r="I57" s="151" t="s">
        <v>182</v>
      </c>
      <c r="J57" s="151" t="s">
        <v>137</v>
      </c>
      <c r="K57" s="151" t="s">
        <v>444</v>
      </c>
      <c r="L57" s="151" t="s">
        <v>1602</v>
      </c>
      <c r="M57" s="151"/>
      <c r="N57" s="151" t="s">
        <v>5558</v>
      </c>
      <c r="O57" s="151" t="s">
        <v>3768</v>
      </c>
      <c r="P57" s="151"/>
      <c r="Q57" s="170"/>
    </row>
    <row r="58" spans="1:17" ht="122" customHeight="1">
      <c r="A58" s="151" t="s">
        <v>1351</v>
      </c>
      <c r="B58" s="137">
        <v>41878</v>
      </c>
      <c r="C58" s="151" t="s">
        <v>1420</v>
      </c>
      <c r="D58" s="151" t="s">
        <v>1534</v>
      </c>
      <c r="E58" s="151" t="s">
        <v>4227</v>
      </c>
      <c r="F58" s="149" t="s">
        <v>47</v>
      </c>
      <c r="G58" s="151" t="s">
        <v>1047</v>
      </c>
      <c r="H58" s="151" t="s">
        <v>455</v>
      </c>
      <c r="I58" s="151" t="s">
        <v>182</v>
      </c>
      <c r="J58" s="151" t="s">
        <v>60</v>
      </c>
      <c r="K58" s="151" t="s">
        <v>1533</v>
      </c>
      <c r="L58" s="151" t="s">
        <v>1535</v>
      </c>
      <c r="M58" s="151"/>
      <c r="N58" s="151"/>
      <c r="O58" s="151" t="s">
        <v>3909</v>
      </c>
      <c r="P58" s="151"/>
      <c r="Q58" s="170"/>
    </row>
    <row r="59" spans="1:17" ht="176" customHeight="1">
      <c r="A59" s="151" t="s">
        <v>270</v>
      </c>
      <c r="B59" s="137">
        <v>41875</v>
      </c>
      <c r="C59" s="151"/>
      <c r="D59" s="151" t="s">
        <v>4170</v>
      </c>
      <c r="E59" s="151" t="s">
        <v>4230</v>
      </c>
      <c r="F59" s="149" t="s">
        <v>47</v>
      </c>
      <c r="G59" s="151" t="s">
        <v>1046</v>
      </c>
      <c r="H59" s="151" t="s">
        <v>446</v>
      </c>
      <c r="I59" s="151" t="s">
        <v>5545</v>
      </c>
      <c r="J59" s="151"/>
      <c r="K59" s="151" t="s">
        <v>668</v>
      </c>
      <c r="L59" s="151" t="s">
        <v>4169</v>
      </c>
      <c r="M59" s="151" t="s">
        <v>4171</v>
      </c>
      <c r="N59" s="151" t="s">
        <v>5609</v>
      </c>
      <c r="O59" s="151"/>
      <c r="P59" s="151"/>
      <c r="Q59" s="170"/>
    </row>
    <row r="60" spans="1:17" ht="165" customHeight="1">
      <c r="A60" s="151" t="s">
        <v>1352</v>
      </c>
      <c r="B60" s="137">
        <v>41870</v>
      </c>
      <c r="C60" s="151" t="s">
        <v>1421</v>
      </c>
      <c r="D60" s="151" t="s">
        <v>1537</v>
      </c>
      <c r="E60" s="151" t="s">
        <v>4227</v>
      </c>
      <c r="F60" s="149" t="s">
        <v>3299</v>
      </c>
      <c r="G60" s="151" t="s">
        <v>1046</v>
      </c>
      <c r="H60" s="151" t="s">
        <v>464</v>
      </c>
      <c r="I60" s="151" t="s">
        <v>157</v>
      </c>
      <c r="J60" s="151" t="s">
        <v>60</v>
      </c>
      <c r="K60" s="151" t="s">
        <v>3902</v>
      </c>
      <c r="L60" s="151" t="s">
        <v>1536</v>
      </c>
      <c r="M60" s="151"/>
      <c r="N60" s="151" t="s">
        <v>5506</v>
      </c>
      <c r="O60" s="151" t="s">
        <v>3772</v>
      </c>
      <c r="P60" s="151"/>
      <c r="Q60" s="170"/>
    </row>
    <row r="61" spans="1:17" ht="220" customHeight="1">
      <c r="A61" s="151" t="s">
        <v>1353</v>
      </c>
      <c r="B61" s="137">
        <v>41865</v>
      </c>
      <c r="C61" s="151" t="s">
        <v>1422</v>
      </c>
      <c r="D61" s="151"/>
      <c r="E61" s="151"/>
      <c r="F61" s="151" t="s">
        <v>48</v>
      </c>
      <c r="G61" s="151"/>
      <c r="H61" s="151"/>
      <c r="I61" s="151"/>
      <c r="J61" s="151"/>
      <c r="K61" s="151"/>
      <c r="L61" s="151"/>
      <c r="M61" s="151"/>
      <c r="N61" s="151"/>
      <c r="O61" s="151"/>
      <c r="P61" s="151"/>
      <c r="Q61" s="170"/>
    </row>
    <row r="62" spans="1:17" ht="243" customHeight="1">
      <c r="A62" s="151" t="s">
        <v>5252</v>
      </c>
      <c r="B62" s="137" t="s">
        <v>5253</v>
      </c>
      <c r="C62" s="151"/>
      <c r="D62" s="151" t="s">
        <v>5254</v>
      </c>
      <c r="E62" s="151" t="s">
        <v>4226</v>
      </c>
      <c r="F62" s="151" t="s">
        <v>47</v>
      </c>
      <c r="G62" s="151" t="s">
        <v>1046</v>
      </c>
      <c r="H62" s="151" t="s">
        <v>446</v>
      </c>
      <c r="I62" s="151" t="s">
        <v>3218</v>
      </c>
      <c r="J62" s="151"/>
      <c r="K62" s="151" t="s">
        <v>5255</v>
      </c>
      <c r="L62" s="151" t="s">
        <v>5256</v>
      </c>
      <c r="M62" s="151" t="s">
        <v>5257</v>
      </c>
      <c r="N62" s="151"/>
      <c r="O62" s="151"/>
      <c r="P62" s="151"/>
      <c r="Q62" s="170"/>
    </row>
    <row r="63" spans="1:17" ht="22" customHeight="1">
      <c r="A63" s="151" t="s">
        <v>1354</v>
      </c>
      <c r="B63" s="137">
        <v>41849</v>
      </c>
      <c r="C63" s="151" t="s">
        <v>1423</v>
      </c>
      <c r="D63" s="151" t="s">
        <v>1539</v>
      </c>
      <c r="E63" s="151" t="s">
        <v>4231</v>
      </c>
      <c r="F63" s="151" t="s">
        <v>3170</v>
      </c>
      <c r="G63" s="151" t="s">
        <v>1047</v>
      </c>
      <c r="H63" s="151" t="s">
        <v>455</v>
      </c>
      <c r="I63" s="151" t="s">
        <v>3461</v>
      </c>
      <c r="J63" s="151" t="s">
        <v>137</v>
      </c>
      <c r="K63" s="151" t="s">
        <v>1538</v>
      </c>
      <c r="L63" s="151" t="s">
        <v>5495</v>
      </c>
      <c r="M63" s="151"/>
      <c r="N63" s="151" t="s">
        <v>5607</v>
      </c>
      <c r="O63" s="151" t="s">
        <v>3901</v>
      </c>
      <c r="P63" s="151"/>
      <c r="Q63" s="170"/>
    </row>
    <row r="64" spans="1:17" ht="110" customHeight="1">
      <c r="A64" s="170" t="s">
        <v>5426</v>
      </c>
      <c r="B64" s="171">
        <v>41845</v>
      </c>
      <c r="C64" s="170"/>
      <c r="D64" s="170" t="s">
        <v>5425</v>
      </c>
      <c r="E64" s="170" t="s">
        <v>4229</v>
      </c>
      <c r="F64" s="170" t="s">
        <v>47</v>
      </c>
      <c r="G64" s="170" t="s">
        <v>1046</v>
      </c>
      <c r="H64" s="170" t="s">
        <v>455</v>
      </c>
      <c r="I64" s="170" t="s">
        <v>3635</v>
      </c>
      <c r="J64" s="170" t="s">
        <v>5416</v>
      </c>
      <c r="K64" s="170" t="s">
        <v>5427</v>
      </c>
      <c r="L64" s="170"/>
      <c r="M64" s="170"/>
      <c r="N64" s="170"/>
      <c r="O64" s="170"/>
      <c r="P64" s="151"/>
      <c r="Q64" s="170"/>
    </row>
    <row r="65" spans="1:17" ht="195" customHeight="1">
      <c r="A65" s="151" t="s">
        <v>1355</v>
      </c>
      <c r="B65" s="137">
        <v>41844</v>
      </c>
      <c r="C65" s="151" t="s">
        <v>1424</v>
      </c>
      <c r="D65" s="151" t="s">
        <v>1542</v>
      </c>
      <c r="E65" s="151" t="s">
        <v>4230</v>
      </c>
      <c r="F65" s="151" t="s">
        <v>47</v>
      </c>
      <c r="G65" s="151" t="s">
        <v>1047</v>
      </c>
      <c r="H65" s="151" t="s">
        <v>446</v>
      </c>
      <c r="I65" s="151" t="s">
        <v>182</v>
      </c>
      <c r="J65" s="151" t="s">
        <v>3754</v>
      </c>
      <c r="K65" s="151" t="s">
        <v>1540</v>
      </c>
      <c r="L65" s="151" t="s">
        <v>1541</v>
      </c>
      <c r="M65" s="151"/>
      <c r="N65" s="151" t="s">
        <v>5344</v>
      </c>
      <c r="O65" s="151" t="s">
        <v>3900</v>
      </c>
      <c r="P65" s="151"/>
      <c r="Q65" s="170"/>
    </row>
    <row r="66" spans="1:17" ht="80" customHeight="1">
      <c r="A66" s="151" t="s">
        <v>1356</v>
      </c>
      <c r="B66" s="137">
        <v>41836</v>
      </c>
      <c r="C66" s="151" t="s">
        <v>1425</v>
      </c>
      <c r="D66" s="151" t="s">
        <v>1545</v>
      </c>
      <c r="E66" s="151" t="s">
        <v>4231</v>
      </c>
      <c r="F66" s="149" t="s">
        <v>47</v>
      </c>
      <c r="G66" s="151" t="s">
        <v>1046</v>
      </c>
      <c r="H66" s="151" t="s">
        <v>660</v>
      </c>
      <c r="I66" s="151" t="s">
        <v>182</v>
      </c>
      <c r="J66" s="151" t="s">
        <v>3898</v>
      </c>
      <c r="K66" s="151" t="s">
        <v>1544</v>
      </c>
      <c r="L66" s="151" t="s">
        <v>3899</v>
      </c>
      <c r="M66" s="151"/>
      <c r="N66" s="151" t="s">
        <v>5344</v>
      </c>
      <c r="O66" s="151" t="s">
        <v>3894</v>
      </c>
      <c r="P66" s="151"/>
      <c r="Q66" s="170"/>
    </row>
    <row r="67" spans="1:17" ht="22" customHeight="1">
      <c r="A67" s="151" t="s">
        <v>1240</v>
      </c>
      <c r="B67" s="137">
        <v>41820</v>
      </c>
      <c r="C67" s="151" t="s">
        <v>1426</v>
      </c>
      <c r="D67" s="151" t="s">
        <v>1546</v>
      </c>
      <c r="E67" s="151" t="s">
        <v>4231</v>
      </c>
      <c r="F67" s="151" t="s">
        <v>3220</v>
      </c>
      <c r="G67" s="151" t="s">
        <v>1046</v>
      </c>
      <c r="H67" s="151" t="s">
        <v>456</v>
      </c>
      <c r="I67" s="151" t="s">
        <v>3508</v>
      </c>
      <c r="J67" s="151"/>
      <c r="K67" s="151" t="s">
        <v>1547</v>
      </c>
      <c r="L67" s="151" t="s">
        <v>3896</v>
      </c>
      <c r="M67" s="151"/>
      <c r="N67" s="151"/>
      <c r="O67" s="151" t="s">
        <v>3894</v>
      </c>
      <c r="P67" s="151"/>
      <c r="Q67" s="170"/>
    </row>
    <row r="68" spans="1:17" ht="88">
      <c r="A68" s="151" t="s">
        <v>518</v>
      </c>
      <c r="B68" s="137">
        <v>41820</v>
      </c>
      <c r="C68" s="151" t="s">
        <v>1427</v>
      </c>
      <c r="D68" s="151" t="s">
        <v>1550</v>
      </c>
      <c r="E68" s="151" t="s">
        <v>4226</v>
      </c>
      <c r="F68" s="151" t="s">
        <v>47</v>
      </c>
      <c r="G68" s="151" t="s">
        <v>1046</v>
      </c>
      <c r="H68" s="151" t="s">
        <v>3129</v>
      </c>
      <c r="I68" s="151" t="s">
        <v>157</v>
      </c>
      <c r="J68" s="151" t="s">
        <v>60</v>
      </c>
      <c r="K68" s="151" t="s">
        <v>1548</v>
      </c>
      <c r="L68" s="151" t="s">
        <v>1549</v>
      </c>
      <c r="M68" s="151"/>
      <c r="N68" s="151" t="s">
        <v>5345</v>
      </c>
      <c r="O68" s="151" t="s">
        <v>3892</v>
      </c>
      <c r="P68" s="151"/>
      <c r="Q68" s="170"/>
    </row>
    <row r="69" spans="1:17" ht="80" customHeight="1">
      <c r="A69" s="151" t="s">
        <v>1357</v>
      </c>
      <c r="B69" s="137">
        <v>41816</v>
      </c>
      <c r="C69" s="151" t="s">
        <v>1428</v>
      </c>
      <c r="D69" s="151" t="s">
        <v>1553</v>
      </c>
      <c r="E69" s="151" t="s">
        <v>4231</v>
      </c>
      <c r="F69" s="149" t="s">
        <v>47</v>
      </c>
      <c r="G69" s="151" t="s">
        <v>1046</v>
      </c>
      <c r="H69" s="151" t="s">
        <v>446</v>
      </c>
      <c r="I69" s="151" t="s">
        <v>1877</v>
      </c>
      <c r="J69" s="151" t="s">
        <v>3895</v>
      </c>
      <c r="K69" s="151" t="s">
        <v>1551</v>
      </c>
      <c r="L69" s="151" t="s">
        <v>1552</v>
      </c>
      <c r="M69" s="151"/>
      <c r="N69" s="151" t="s">
        <v>5611</v>
      </c>
      <c r="O69" s="151" t="s">
        <v>3897</v>
      </c>
      <c r="P69" s="151"/>
      <c r="Q69" s="170"/>
    </row>
    <row r="70" spans="1:17" ht="209" customHeight="1">
      <c r="A70" s="151" t="s">
        <v>1358</v>
      </c>
      <c r="B70" s="137">
        <v>41803</v>
      </c>
      <c r="C70" s="151" t="s">
        <v>1429</v>
      </c>
      <c r="D70" s="151" t="s">
        <v>1554</v>
      </c>
      <c r="E70" s="151" t="s">
        <v>4225</v>
      </c>
      <c r="F70" s="151" t="s">
        <v>47</v>
      </c>
      <c r="G70" s="151" t="s">
        <v>1048</v>
      </c>
      <c r="H70" s="151" t="s">
        <v>459</v>
      </c>
      <c r="I70" s="151" t="s">
        <v>182</v>
      </c>
      <c r="J70" s="151" t="s">
        <v>60</v>
      </c>
      <c r="K70" s="151" t="s">
        <v>1555</v>
      </c>
      <c r="L70" s="151" t="s">
        <v>3893</v>
      </c>
      <c r="M70" s="151" t="s">
        <v>1875</v>
      </c>
      <c r="N70" s="151" t="s">
        <v>5364</v>
      </c>
      <c r="O70" s="151" t="s">
        <v>3894</v>
      </c>
      <c r="P70" s="151"/>
      <c r="Q70" s="170"/>
    </row>
    <row r="71" spans="1:17" ht="93" customHeight="1">
      <c r="A71" s="151" t="s">
        <v>1359</v>
      </c>
      <c r="B71" s="137">
        <v>41800</v>
      </c>
      <c r="C71" s="151" t="s">
        <v>1430</v>
      </c>
      <c r="D71" s="151" t="s">
        <v>1558</v>
      </c>
      <c r="E71" s="151" t="s">
        <v>4225</v>
      </c>
      <c r="F71" s="149" t="s">
        <v>47</v>
      </c>
      <c r="G71" s="151" t="s">
        <v>1046</v>
      </c>
      <c r="H71" s="151" t="s">
        <v>3130</v>
      </c>
      <c r="I71" s="151" t="s">
        <v>157</v>
      </c>
      <c r="J71" s="151" t="s">
        <v>3576</v>
      </c>
      <c r="K71" s="151" t="s">
        <v>1556</v>
      </c>
      <c r="L71" s="151" t="s">
        <v>1557</v>
      </c>
      <c r="M71" s="151"/>
      <c r="N71" s="151" t="s">
        <v>5460</v>
      </c>
      <c r="O71" s="151" t="s">
        <v>3912</v>
      </c>
      <c r="P71" s="151"/>
      <c r="Q71" s="170"/>
    </row>
    <row r="72" spans="1:17" ht="11" customHeight="1">
      <c r="A72" s="151" t="s">
        <v>1360</v>
      </c>
      <c r="B72" s="137">
        <v>41799</v>
      </c>
      <c r="C72" s="151" t="s">
        <v>1431</v>
      </c>
      <c r="D72" s="151" t="s">
        <v>1562</v>
      </c>
      <c r="E72" s="151" t="s">
        <v>4227</v>
      </c>
      <c r="F72" s="151" t="s">
        <v>3220</v>
      </c>
      <c r="G72" s="151" t="s">
        <v>1047</v>
      </c>
      <c r="H72" s="151" t="s">
        <v>3126</v>
      </c>
      <c r="I72" s="151" t="s">
        <v>182</v>
      </c>
      <c r="J72" s="151" t="s">
        <v>1560</v>
      </c>
      <c r="K72" s="151" t="s">
        <v>1559</v>
      </c>
      <c r="L72" s="151" t="s">
        <v>1561</v>
      </c>
      <c r="M72" s="151"/>
      <c r="N72" s="151"/>
      <c r="O72" s="151" t="s">
        <v>3891</v>
      </c>
      <c r="P72" s="151"/>
      <c r="Q72" s="170"/>
    </row>
    <row r="73" spans="1:17" ht="47" customHeight="1">
      <c r="A73" s="151" t="s">
        <v>417</v>
      </c>
      <c r="B73" s="137">
        <v>41779</v>
      </c>
      <c r="C73" s="151" t="s">
        <v>1432</v>
      </c>
      <c r="D73" s="151" t="s">
        <v>1564</v>
      </c>
      <c r="E73" s="151" t="s">
        <v>4230</v>
      </c>
      <c r="F73" s="151" t="s">
        <v>3170</v>
      </c>
      <c r="G73" s="151" t="s">
        <v>1047</v>
      </c>
      <c r="H73" s="151" t="s">
        <v>3126</v>
      </c>
      <c r="I73" s="151" t="s">
        <v>3752</v>
      </c>
      <c r="J73" s="151" t="s">
        <v>137</v>
      </c>
      <c r="K73" s="151" t="s">
        <v>1563</v>
      </c>
      <c r="L73" s="151" t="s">
        <v>5365</v>
      </c>
      <c r="M73" s="151"/>
      <c r="N73" s="151" t="s">
        <v>5497</v>
      </c>
      <c r="O73" s="151" t="s">
        <v>3892</v>
      </c>
      <c r="P73" s="151"/>
      <c r="Q73" s="170"/>
    </row>
    <row r="74" spans="1:17" ht="229" customHeight="1">
      <c r="A74" s="151" t="s">
        <v>1361</v>
      </c>
      <c r="B74" s="137">
        <v>41768</v>
      </c>
      <c r="C74" s="151" t="s">
        <v>1433</v>
      </c>
      <c r="D74" s="151" t="s">
        <v>1566</v>
      </c>
      <c r="E74" s="151" t="s">
        <v>4225</v>
      </c>
      <c r="F74" s="151" t="s">
        <v>3170</v>
      </c>
      <c r="G74" s="151" t="s">
        <v>1046</v>
      </c>
      <c r="H74" s="151" t="s">
        <v>464</v>
      </c>
      <c r="I74" s="151" t="s">
        <v>182</v>
      </c>
      <c r="J74" s="151" t="s">
        <v>1567</v>
      </c>
      <c r="K74" s="151" t="s">
        <v>1565</v>
      </c>
      <c r="L74" s="151" t="s">
        <v>3890</v>
      </c>
      <c r="M74" s="151"/>
      <c r="N74" s="151" t="s">
        <v>5569</v>
      </c>
      <c r="O74" s="151" t="s">
        <v>3856</v>
      </c>
      <c r="P74" s="151"/>
      <c r="Q74" s="170"/>
    </row>
    <row r="75" spans="1:17" ht="341" customHeight="1">
      <c r="A75" s="151" t="s">
        <v>1362</v>
      </c>
      <c r="B75" s="137">
        <v>41766</v>
      </c>
      <c r="C75" s="151" t="s">
        <v>1434</v>
      </c>
      <c r="D75" s="151" t="s">
        <v>1568</v>
      </c>
      <c r="E75" s="151" t="s">
        <v>4234</v>
      </c>
      <c r="F75" s="151" t="s">
        <v>3299</v>
      </c>
      <c r="G75" s="151" t="s">
        <v>1046</v>
      </c>
      <c r="H75" s="151" t="s">
        <v>464</v>
      </c>
      <c r="I75" s="151" t="s">
        <v>157</v>
      </c>
      <c r="J75" s="151" t="s">
        <v>60</v>
      </c>
      <c r="K75" s="151" t="s">
        <v>3888</v>
      </c>
      <c r="L75" s="151" t="s">
        <v>3889</v>
      </c>
      <c r="M75" s="151"/>
      <c r="N75" s="151"/>
      <c r="O75" s="151" t="s">
        <v>3772</v>
      </c>
      <c r="P75" s="151"/>
      <c r="Q75" s="170"/>
    </row>
    <row r="76" spans="1:17" ht="99" customHeight="1">
      <c r="A76" s="151" t="s">
        <v>1363</v>
      </c>
      <c r="B76" s="137">
        <v>41765</v>
      </c>
      <c r="C76" s="151" t="s">
        <v>1435</v>
      </c>
      <c r="D76" s="151" t="s">
        <v>3886</v>
      </c>
      <c r="E76" s="151" t="s">
        <v>4229</v>
      </c>
      <c r="F76" s="151" t="s">
        <v>3299</v>
      </c>
      <c r="G76" s="151" t="s">
        <v>1048</v>
      </c>
      <c r="H76" s="151" t="s">
        <v>483</v>
      </c>
      <c r="I76" s="151"/>
      <c r="J76" s="151" t="s">
        <v>5737</v>
      </c>
      <c r="K76" s="151" t="s">
        <v>3884</v>
      </c>
      <c r="L76" s="151" t="s">
        <v>3885</v>
      </c>
      <c r="M76" s="151"/>
      <c r="N76" s="151" t="s">
        <v>3887</v>
      </c>
      <c r="O76" s="151" t="s">
        <v>3772</v>
      </c>
      <c r="P76" s="151"/>
      <c r="Q76" s="170"/>
    </row>
    <row r="77" spans="1:17" ht="110" customHeight="1">
      <c r="A77" s="151" t="s">
        <v>1364</v>
      </c>
      <c r="B77" s="137">
        <v>41764</v>
      </c>
      <c r="C77" s="151" t="s">
        <v>1436</v>
      </c>
      <c r="D77" s="151" t="s">
        <v>1569</v>
      </c>
      <c r="E77" s="151" t="s">
        <v>4227</v>
      </c>
      <c r="F77" s="151" t="s">
        <v>3220</v>
      </c>
      <c r="G77" s="151" t="s">
        <v>1046</v>
      </c>
      <c r="H77" s="151" t="s">
        <v>3128</v>
      </c>
      <c r="I77" s="151" t="s">
        <v>182</v>
      </c>
      <c r="J77" s="151" t="s">
        <v>141</v>
      </c>
      <c r="K77" s="151" t="s">
        <v>3882</v>
      </c>
      <c r="L77" s="151" t="s">
        <v>3883</v>
      </c>
      <c r="M77" s="151"/>
      <c r="N77" s="151"/>
      <c r="O77" s="151" t="s">
        <v>3768</v>
      </c>
      <c r="P77" s="151"/>
      <c r="Q77" s="170"/>
    </row>
    <row r="78" spans="1:17" ht="249" customHeight="1">
      <c r="A78" s="151" t="s">
        <v>1365</v>
      </c>
      <c r="B78" s="137">
        <v>41757</v>
      </c>
      <c r="C78" s="151" t="s">
        <v>1437</v>
      </c>
      <c r="D78" s="151" t="s">
        <v>1570</v>
      </c>
      <c r="E78" s="151" t="s">
        <v>4232</v>
      </c>
      <c r="F78" s="149" t="s">
        <v>47</v>
      </c>
      <c r="G78" s="151" t="s">
        <v>1046</v>
      </c>
      <c r="H78" s="151" t="s">
        <v>3131</v>
      </c>
      <c r="I78" s="151" t="s">
        <v>3752</v>
      </c>
      <c r="J78" s="151" t="s">
        <v>146</v>
      </c>
      <c r="K78" s="151" t="s">
        <v>3881</v>
      </c>
      <c r="L78" s="151" t="s">
        <v>3751</v>
      </c>
      <c r="M78" s="151"/>
      <c r="N78" s="151" t="s">
        <v>3753</v>
      </c>
      <c r="O78" s="151" t="s">
        <v>3768</v>
      </c>
      <c r="P78" s="151"/>
      <c r="Q78" s="170"/>
    </row>
    <row r="79" spans="1:17" ht="121" customHeight="1">
      <c r="A79" s="151" t="s">
        <v>1366</v>
      </c>
      <c r="B79" s="137">
        <v>41754</v>
      </c>
      <c r="C79" s="151" t="s">
        <v>1438</v>
      </c>
      <c r="D79" s="151" t="s">
        <v>299</v>
      </c>
      <c r="E79" s="151" t="s">
        <v>4227</v>
      </c>
      <c r="F79" s="151" t="s">
        <v>3220</v>
      </c>
      <c r="G79" s="151" t="s">
        <v>1046</v>
      </c>
      <c r="H79" s="151" t="s">
        <v>3131</v>
      </c>
      <c r="I79" s="151" t="s">
        <v>182</v>
      </c>
      <c r="J79" s="151" t="s">
        <v>1572</v>
      </c>
      <c r="K79" s="151" t="s">
        <v>3879</v>
      </c>
      <c r="L79" s="151" t="s">
        <v>3880</v>
      </c>
      <c r="M79" s="151"/>
      <c r="N79" s="151" t="s">
        <v>5610</v>
      </c>
      <c r="O79" s="151" t="s">
        <v>3878</v>
      </c>
      <c r="P79" s="170"/>
      <c r="Q79" s="170"/>
    </row>
    <row r="80" spans="1:17" ht="11" customHeight="1">
      <c r="A80" s="151" t="s">
        <v>234</v>
      </c>
      <c r="B80" s="137">
        <v>41753</v>
      </c>
      <c r="C80" s="151" t="s">
        <v>1438</v>
      </c>
      <c r="D80" s="151" t="s">
        <v>299</v>
      </c>
      <c r="E80" s="151" t="s">
        <v>4227</v>
      </c>
      <c r="F80" s="151" t="s">
        <v>3220</v>
      </c>
      <c r="G80" s="151" t="s">
        <v>1047</v>
      </c>
      <c r="H80" s="151" t="s">
        <v>483</v>
      </c>
      <c r="I80" s="151" t="s">
        <v>182</v>
      </c>
      <c r="J80" s="151" t="s">
        <v>1572</v>
      </c>
      <c r="K80" s="151" t="s">
        <v>300</v>
      </c>
      <c r="L80" s="151" t="s">
        <v>4168</v>
      </c>
      <c r="M80" s="151"/>
      <c r="N80" s="151" t="s">
        <v>5346</v>
      </c>
      <c r="O80" s="151" t="s">
        <v>3917</v>
      </c>
      <c r="P80" s="151"/>
      <c r="Q80" s="170"/>
    </row>
    <row r="81" spans="1:17" ht="43" customHeight="1">
      <c r="A81" s="151" t="s">
        <v>1148</v>
      </c>
      <c r="B81" s="137">
        <v>41746</v>
      </c>
      <c r="C81" s="151" t="s">
        <v>1439</v>
      </c>
      <c r="D81" s="151" t="s">
        <v>1532</v>
      </c>
      <c r="E81" s="151" t="s">
        <v>4227</v>
      </c>
      <c r="F81" s="151" t="s">
        <v>3220</v>
      </c>
      <c r="G81" s="151" t="s">
        <v>1046</v>
      </c>
      <c r="H81" s="151" t="s">
        <v>446</v>
      </c>
      <c r="I81" s="151" t="s">
        <v>3877</v>
      </c>
      <c r="J81" s="151"/>
      <c r="K81" s="151" t="s">
        <v>3876</v>
      </c>
      <c r="L81" s="151" t="s">
        <v>3875</v>
      </c>
      <c r="M81" s="151"/>
      <c r="N81" s="151"/>
      <c r="O81" s="151" t="s">
        <v>3765</v>
      </c>
      <c r="P81" s="151"/>
      <c r="Q81" s="170"/>
    </row>
    <row r="82" spans="1:17" ht="33" customHeight="1">
      <c r="A82" s="151" t="s">
        <v>1367</v>
      </c>
      <c r="B82" s="137">
        <v>41729</v>
      </c>
      <c r="C82" s="151" t="s">
        <v>1440</v>
      </c>
      <c r="D82" s="151" t="s">
        <v>1576</v>
      </c>
      <c r="E82" s="151" t="s">
        <v>4233</v>
      </c>
      <c r="F82" s="149" t="s">
        <v>5307</v>
      </c>
      <c r="G82" s="151" t="s">
        <v>1046</v>
      </c>
      <c r="H82" s="151" t="s">
        <v>3132</v>
      </c>
      <c r="I82" s="151" t="s">
        <v>182</v>
      </c>
      <c r="J82" s="151" t="s">
        <v>1574</v>
      </c>
      <c r="K82" s="151" t="s">
        <v>1573</v>
      </c>
      <c r="L82" s="151" t="s">
        <v>1575</v>
      </c>
      <c r="M82" s="151" t="s">
        <v>1875</v>
      </c>
      <c r="N82" s="151" t="s">
        <v>3874</v>
      </c>
      <c r="O82" s="151" t="s">
        <v>3873</v>
      </c>
      <c r="P82" s="151"/>
      <c r="Q82" s="170"/>
    </row>
    <row r="83" spans="1:17" ht="153" customHeight="1">
      <c r="A83" s="151" t="s">
        <v>1368</v>
      </c>
      <c r="B83" s="137">
        <v>41729</v>
      </c>
      <c r="C83" s="151" t="s">
        <v>1441</v>
      </c>
      <c r="D83" s="151"/>
      <c r="E83" s="151"/>
      <c r="F83" s="151" t="s">
        <v>48</v>
      </c>
      <c r="G83" s="151"/>
      <c r="H83" s="151"/>
      <c r="I83" s="151"/>
      <c r="J83" s="151"/>
      <c r="K83" s="151"/>
      <c r="L83" s="151"/>
      <c r="M83" s="151"/>
      <c r="N83" s="151"/>
      <c r="O83" s="151"/>
      <c r="P83" s="151"/>
      <c r="Q83" s="170"/>
    </row>
    <row r="84" spans="1:17" ht="99" customHeight="1">
      <c r="A84" s="151" t="s">
        <v>1342</v>
      </c>
      <c r="B84" s="137">
        <v>41711</v>
      </c>
      <c r="C84" s="151" t="s">
        <v>1442</v>
      </c>
      <c r="D84" s="151" t="s">
        <v>3872</v>
      </c>
      <c r="E84" s="151" t="s">
        <v>4229</v>
      </c>
      <c r="F84" s="151" t="s">
        <v>3220</v>
      </c>
      <c r="G84" s="151" t="s">
        <v>1046</v>
      </c>
      <c r="H84" s="151"/>
      <c r="I84" s="151" t="s">
        <v>157</v>
      </c>
      <c r="J84" s="151" t="s">
        <v>60</v>
      </c>
      <c r="K84" s="151" t="s">
        <v>3870</v>
      </c>
      <c r="L84" s="151" t="s">
        <v>3871</v>
      </c>
      <c r="M84" s="151"/>
      <c r="N84" s="151"/>
      <c r="O84" s="151" t="s">
        <v>3842</v>
      </c>
      <c r="P84" s="151"/>
      <c r="Q84" s="170"/>
    </row>
    <row r="85" spans="1:17" ht="22" customHeight="1">
      <c r="A85" s="151" t="s">
        <v>1369</v>
      </c>
      <c r="B85" s="137">
        <v>41694</v>
      </c>
      <c r="C85" s="151" t="s">
        <v>1443</v>
      </c>
      <c r="D85" s="151" t="s">
        <v>1580</v>
      </c>
      <c r="E85" s="151" t="s">
        <v>4231</v>
      </c>
      <c r="F85" s="149" t="s">
        <v>47</v>
      </c>
      <c r="G85" s="151" t="s">
        <v>1046</v>
      </c>
      <c r="H85" s="151" t="s">
        <v>456</v>
      </c>
      <c r="I85" s="151" t="s">
        <v>182</v>
      </c>
      <c r="J85" s="151" t="s">
        <v>3868</v>
      </c>
      <c r="K85" s="151" t="s">
        <v>1577</v>
      </c>
      <c r="L85" s="151" t="s">
        <v>3869</v>
      </c>
      <c r="M85" s="151"/>
      <c r="N85" s="151" t="s">
        <v>5347</v>
      </c>
      <c r="O85" s="151" t="s">
        <v>3867</v>
      </c>
      <c r="P85" s="151"/>
      <c r="Q85" s="170"/>
    </row>
    <row r="86" spans="1:17" ht="11" customHeight="1">
      <c r="A86" s="151" t="s">
        <v>1370</v>
      </c>
      <c r="B86" s="137">
        <v>41681</v>
      </c>
      <c r="C86" s="151" t="s">
        <v>1444</v>
      </c>
      <c r="D86" s="151"/>
      <c r="E86" s="151"/>
      <c r="F86" s="151" t="s">
        <v>48</v>
      </c>
      <c r="G86" s="151"/>
      <c r="H86" s="151"/>
      <c r="I86" s="151"/>
      <c r="J86" s="151"/>
      <c r="K86" s="151"/>
      <c r="L86" s="151"/>
      <c r="M86" s="151"/>
      <c r="N86" s="151"/>
      <c r="O86" s="151"/>
      <c r="P86" s="151"/>
      <c r="Q86" s="170"/>
    </row>
    <row r="87" spans="1:17" ht="198" customHeight="1">
      <c r="A87" s="151" t="s">
        <v>1371</v>
      </c>
      <c r="B87" s="137">
        <v>41680</v>
      </c>
      <c r="C87" s="151" t="s">
        <v>1445</v>
      </c>
      <c r="D87" s="151" t="s">
        <v>1579</v>
      </c>
      <c r="E87" s="151" t="s">
        <v>4227</v>
      </c>
      <c r="F87" s="149" t="s">
        <v>47</v>
      </c>
      <c r="G87" s="151" t="s">
        <v>1047</v>
      </c>
      <c r="H87" s="151" t="s">
        <v>456</v>
      </c>
      <c r="I87" s="151" t="s">
        <v>3865</v>
      </c>
      <c r="J87" s="151" t="s">
        <v>137</v>
      </c>
      <c r="K87" s="151" t="s">
        <v>1578</v>
      </c>
      <c r="L87" s="151" t="s">
        <v>1878</v>
      </c>
      <c r="M87" s="151" t="s">
        <v>1879</v>
      </c>
      <c r="N87" s="151" t="s">
        <v>3866</v>
      </c>
      <c r="O87" s="151" t="s">
        <v>3864</v>
      </c>
      <c r="P87" s="151"/>
      <c r="Q87" s="170"/>
    </row>
    <row r="88" spans="1:17" ht="275" customHeight="1">
      <c r="A88" s="151" t="s">
        <v>1372</v>
      </c>
      <c r="B88" s="137">
        <v>41676</v>
      </c>
      <c r="C88" s="151" t="s">
        <v>3862</v>
      </c>
      <c r="D88" s="151" t="s">
        <v>1583</v>
      </c>
      <c r="E88" s="151" t="s">
        <v>4230</v>
      </c>
      <c r="F88" s="149" t="s">
        <v>47</v>
      </c>
      <c r="G88" s="151" t="s">
        <v>1047</v>
      </c>
      <c r="H88" s="151" t="s">
        <v>446</v>
      </c>
      <c r="I88" s="151" t="s">
        <v>182</v>
      </c>
      <c r="J88" s="151" t="s">
        <v>53</v>
      </c>
      <c r="K88" s="151" t="s">
        <v>1581</v>
      </c>
      <c r="L88" s="151" t="s">
        <v>1582</v>
      </c>
      <c r="M88" s="151" t="s">
        <v>1875</v>
      </c>
      <c r="N88" s="151"/>
      <c r="O88" s="151" t="s">
        <v>3863</v>
      </c>
      <c r="P88" s="151"/>
      <c r="Q88" s="170"/>
    </row>
    <row r="89" spans="1:17" ht="121" customHeight="1">
      <c r="A89" s="151" t="s">
        <v>1363</v>
      </c>
      <c r="B89" s="137">
        <v>41675</v>
      </c>
      <c r="C89" s="151" t="s">
        <v>1446</v>
      </c>
      <c r="D89" s="151"/>
      <c r="E89" s="151"/>
      <c r="F89" s="151" t="s">
        <v>48</v>
      </c>
      <c r="G89" s="151"/>
      <c r="H89" s="151"/>
      <c r="I89" s="151"/>
      <c r="J89" s="151"/>
      <c r="K89" s="151"/>
      <c r="L89" s="151"/>
      <c r="M89" s="151"/>
      <c r="N89" s="151"/>
      <c r="O89" s="151"/>
      <c r="P89" s="151"/>
      <c r="Q89" s="170"/>
    </row>
    <row r="90" spans="1:17" ht="319" customHeight="1">
      <c r="A90" s="151" t="s">
        <v>5280</v>
      </c>
      <c r="B90" s="137" t="s">
        <v>5281</v>
      </c>
      <c r="C90" s="151"/>
      <c r="D90" s="151" t="s">
        <v>5282</v>
      </c>
      <c r="E90" s="151" t="s">
        <v>4225</v>
      </c>
      <c r="F90" s="151" t="s">
        <v>47</v>
      </c>
      <c r="G90" s="151" t="s">
        <v>1047</v>
      </c>
      <c r="H90" s="151" t="s">
        <v>446</v>
      </c>
      <c r="I90" s="151" t="s">
        <v>5187</v>
      </c>
      <c r="J90" s="151"/>
      <c r="K90" s="151" t="s">
        <v>5283</v>
      </c>
      <c r="L90" s="151" t="s">
        <v>5163</v>
      </c>
      <c r="M90" s="151"/>
      <c r="N90" s="151" t="s">
        <v>5348</v>
      </c>
      <c r="O90" s="151"/>
      <c r="P90" s="151"/>
      <c r="Q90" s="170"/>
    </row>
    <row r="91" spans="1:17" ht="242" customHeight="1">
      <c r="A91" s="151" t="s">
        <v>1373</v>
      </c>
      <c r="B91" s="137">
        <v>41667</v>
      </c>
      <c r="C91" s="151" t="s">
        <v>1447</v>
      </c>
      <c r="D91" s="151"/>
      <c r="E91" s="151"/>
      <c r="F91" s="151" t="s">
        <v>48</v>
      </c>
      <c r="G91" s="151"/>
      <c r="H91" s="151"/>
      <c r="I91" s="151"/>
      <c r="J91" s="151"/>
      <c r="K91" s="151"/>
      <c r="L91" s="151"/>
      <c r="M91" s="151"/>
      <c r="N91" s="151"/>
      <c r="O91" s="151"/>
      <c r="P91" s="151"/>
      <c r="Q91" s="170"/>
    </row>
    <row r="92" spans="1:17" ht="214" customHeight="1">
      <c r="A92" s="151" t="s">
        <v>387</v>
      </c>
      <c r="B92" s="137">
        <v>41660</v>
      </c>
      <c r="C92" s="151" t="s">
        <v>1448</v>
      </c>
      <c r="D92" s="151" t="s">
        <v>469</v>
      </c>
      <c r="E92" s="151" t="s">
        <v>4229</v>
      </c>
      <c r="F92" s="149" t="s">
        <v>47</v>
      </c>
      <c r="G92" s="151" t="s">
        <v>1048</v>
      </c>
      <c r="H92" s="151" t="s">
        <v>3133</v>
      </c>
      <c r="I92" s="151" t="s">
        <v>3861</v>
      </c>
      <c r="J92" s="151"/>
      <c r="K92" s="151" t="s">
        <v>3860</v>
      </c>
      <c r="L92" s="151" t="s">
        <v>5612</v>
      </c>
      <c r="M92" s="151" t="s">
        <v>1584</v>
      </c>
      <c r="N92" s="151"/>
      <c r="O92" s="151" t="s">
        <v>3842</v>
      </c>
      <c r="P92" s="151"/>
      <c r="Q92" s="170"/>
    </row>
    <row r="93" spans="1:17" ht="110" customHeight="1">
      <c r="A93" s="151" t="s">
        <v>1374</v>
      </c>
      <c r="B93" s="137">
        <v>41656</v>
      </c>
      <c r="C93" s="151" t="s">
        <v>1449</v>
      </c>
      <c r="D93" s="151" t="s">
        <v>1586</v>
      </c>
      <c r="E93" s="151" t="s">
        <v>4225</v>
      </c>
      <c r="F93" s="151" t="s">
        <v>47</v>
      </c>
      <c r="G93" s="151" t="s">
        <v>1046</v>
      </c>
      <c r="H93" s="151" t="s">
        <v>3127</v>
      </c>
      <c r="I93" s="151" t="s">
        <v>182</v>
      </c>
      <c r="J93" s="151" t="s">
        <v>1587</v>
      </c>
      <c r="K93" s="151" t="s">
        <v>3859</v>
      </c>
      <c r="L93" s="151" t="s">
        <v>1585</v>
      </c>
      <c r="M93" s="151"/>
      <c r="N93" s="151" t="s">
        <v>5322</v>
      </c>
      <c r="O93" s="151" t="s">
        <v>3818</v>
      </c>
      <c r="P93" s="151"/>
      <c r="Q93" s="170"/>
    </row>
    <row r="94" spans="1:17" ht="167" customHeight="1">
      <c r="A94" s="151" t="s">
        <v>1375</v>
      </c>
      <c r="B94" s="137">
        <v>41653</v>
      </c>
      <c r="C94" s="151" t="s">
        <v>1450</v>
      </c>
      <c r="D94" s="151" t="s">
        <v>1590</v>
      </c>
      <c r="E94" s="151" t="s">
        <v>4229</v>
      </c>
      <c r="F94" s="149" t="s">
        <v>47</v>
      </c>
      <c r="G94" s="151" t="s">
        <v>1047</v>
      </c>
      <c r="H94" s="151" t="s">
        <v>446</v>
      </c>
      <c r="I94" s="151" t="s">
        <v>182</v>
      </c>
      <c r="J94" s="151" t="s">
        <v>146</v>
      </c>
      <c r="K94" s="151" t="s">
        <v>1588</v>
      </c>
      <c r="L94" s="151" t="s">
        <v>1589</v>
      </c>
      <c r="M94" s="151" t="s">
        <v>1875</v>
      </c>
      <c r="N94" s="151" t="s">
        <v>3857</v>
      </c>
      <c r="O94" s="151" t="s">
        <v>3858</v>
      </c>
      <c r="P94" s="151"/>
      <c r="Q94" s="170"/>
    </row>
    <row r="95" spans="1:17" ht="44" customHeight="1">
      <c r="A95" s="151" t="s">
        <v>1376</v>
      </c>
      <c r="B95" s="137">
        <v>41648</v>
      </c>
      <c r="C95" s="151" t="s">
        <v>1451</v>
      </c>
      <c r="D95" s="151" t="s">
        <v>1592</v>
      </c>
      <c r="E95" s="151" t="s">
        <v>4228</v>
      </c>
      <c r="F95" s="149" t="s">
        <v>47</v>
      </c>
      <c r="G95" s="151" t="s">
        <v>1046</v>
      </c>
      <c r="H95" s="151" t="s">
        <v>464</v>
      </c>
      <c r="I95" s="151" t="s">
        <v>182</v>
      </c>
      <c r="J95" s="151" t="s">
        <v>1593</v>
      </c>
      <c r="K95" s="151" t="s">
        <v>1591</v>
      </c>
      <c r="L95" s="151" t="s">
        <v>3854</v>
      </c>
      <c r="M95" s="151" t="s">
        <v>1875</v>
      </c>
      <c r="N95" s="151" t="s">
        <v>3855</v>
      </c>
      <c r="O95" s="151" t="s">
        <v>3856</v>
      </c>
      <c r="P95" s="151"/>
      <c r="Q95" s="170"/>
    </row>
    <row r="96" spans="1:17" ht="286" customHeight="1">
      <c r="A96" s="151" t="s">
        <v>1349</v>
      </c>
      <c r="B96" s="137">
        <v>41627</v>
      </c>
      <c r="C96" s="151" t="s">
        <v>1417</v>
      </c>
      <c r="D96" s="151" t="s">
        <v>1524</v>
      </c>
      <c r="E96" s="151" t="s">
        <v>4229</v>
      </c>
      <c r="F96" s="151" t="s">
        <v>3170</v>
      </c>
      <c r="G96" s="151" t="s">
        <v>1046</v>
      </c>
      <c r="H96" s="151" t="s">
        <v>446</v>
      </c>
      <c r="I96" s="151" t="s">
        <v>3508</v>
      </c>
      <c r="J96" s="151"/>
      <c r="K96" s="151" t="s">
        <v>1525</v>
      </c>
      <c r="L96" s="151" t="s">
        <v>3852</v>
      </c>
      <c r="M96" s="151"/>
      <c r="N96" s="151" t="s">
        <v>5498</v>
      </c>
      <c r="O96" s="151" t="s">
        <v>3905</v>
      </c>
      <c r="P96" s="151"/>
      <c r="Q96" s="170"/>
    </row>
    <row r="97" spans="1:17" ht="363" customHeight="1">
      <c r="A97" s="151" t="s">
        <v>1377</v>
      </c>
      <c r="B97" s="137">
        <v>41604</v>
      </c>
      <c r="C97" s="151" t="s">
        <v>1452</v>
      </c>
      <c r="D97" s="151" t="s">
        <v>1596</v>
      </c>
      <c r="E97" s="151" t="s">
        <v>4228</v>
      </c>
      <c r="F97" s="149" t="s">
        <v>47</v>
      </c>
      <c r="G97" s="151" t="s">
        <v>1048</v>
      </c>
      <c r="H97" s="151" t="s">
        <v>3133</v>
      </c>
      <c r="I97" s="151" t="s">
        <v>182</v>
      </c>
      <c r="J97" s="151" t="s">
        <v>146</v>
      </c>
      <c r="K97" s="151" t="s">
        <v>1594</v>
      </c>
      <c r="L97" s="151" t="s">
        <v>1595</v>
      </c>
      <c r="M97" s="151"/>
      <c r="N97" s="151" t="s">
        <v>3851</v>
      </c>
      <c r="O97" s="151" t="s">
        <v>3850</v>
      </c>
      <c r="P97" s="151"/>
      <c r="Q97" s="170"/>
    </row>
    <row r="98" spans="1:17" ht="43" customHeight="1">
      <c r="A98" s="151" t="s">
        <v>1378</v>
      </c>
      <c r="B98" s="137">
        <v>41597</v>
      </c>
      <c r="C98" s="151" t="s">
        <v>1453</v>
      </c>
      <c r="D98" s="151"/>
      <c r="E98" s="151"/>
      <c r="F98" s="151" t="s">
        <v>48</v>
      </c>
      <c r="G98" s="151"/>
      <c r="H98" s="151"/>
      <c r="I98" s="151"/>
      <c r="J98" s="151"/>
      <c r="K98" s="151"/>
      <c r="L98" s="151"/>
      <c r="M98" s="151"/>
      <c r="N98" s="151"/>
      <c r="O98" s="151"/>
      <c r="P98" s="151"/>
      <c r="Q98" s="170"/>
    </row>
    <row r="99" spans="1:17" ht="209" customHeight="1">
      <c r="A99" s="151" t="s">
        <v>1379</v>
      </c>
      <c r="B99" s="137">
        <v>41596</v>
      </c>
      <c r="C99" s="151" t="s">
        <v>1454</v>
      </c>
      <c r="D99" s="151"/>
      <c r="E99" s="151"/>
      <c r="F99" s="151" t="s">
        <v>48</v>
      </c>
      <c r="G99" s="151"/>
      <c r="H99" s="151"/>
      <c r="I99" s="151"/>
      <c r="J99" s="151"/>
      <c r="K99" s="151"/>
      <c r="L99" s="151"/>
      <c r="M99" s="151"/>
      <c r="N99" s="151"/>
      <c r="O99" s="151"/>
      <c r="P99" s="151"/>
      <c r="Q99" s="170"/>
    </row>
    <row r="100" spans="1:17" ht="109" customHeight="1">
      <c r="A100" s="151" t="s">
        <v>387</v>
      </c>
      <c r="B100" s="137">
        <v>41586</v>
      </c>
      <c r="C100" s="151" t="s">
        <v>1455</v>
      </c>
      <c r="D100" s="151" t="s">
        <v>469</v>
      </c>
      <c r="E100" s="151" t="s">
        <v>4229</v>
      </c>
      <c r="F100" s="151" t="s">
        <v>3220</v>
      </c>
      <c r="G100" s="151" t="s">
        <v>1047</v>
      </c>
      <c r="H100" s="151" t="s">
        <v>3127</v>
      </c>
      <c r="I100" s="151" t="s">
        <v>3861</v>
      </c>
      <c r="J100" s="151" t="s">
        <v>137</v>
      </c>
      <c r="K100" s="151" t="s">
        <v>3847</v>
      </c>
      <c r="L100" s="151" t="s">
        <v>3848</v>
      </c>
      <c r="M100" s="151"/>
      <c r="N100" s="151"/>
      <c r="O100" s="151" t="s">
        <v>3849</v>
      </c>
      <c r="P100" s="151"/>
      <c r="Q100" s="170"/>
    </row>
    <row r="101" spans="1:17" ht="99" customHeight="1">
      <c r="A101" s="151" t="s">
        <v>268</v>
      </c>
      <c r="B101" s="137">
        <v>41583</v>
      </c>
      <c r="C101" s="151" t="s">
        <v>1456</v>
      </c>
      <c r="D101" s="151" t="s">
        <v>1597</v>
      </c>
      <c r="E101" s="151" t="s">
        <v>4230</v>
      </c>
      <c r="F101" s="151" t="s">
        <v>3220</v>
      </c>
      <c r="G101" s="151" t="s">
        <v>1047</v>
      </c>
      <c r="H101" s="151" t="s">
        <v>483</v>
      </c>
      <c r="I101" s="151" t="s">
        <v>5679</v>
      </c>
      <c r="J101" s="151" t="s">
        <v>137</v>
      </c>
      <c r="K101" s="151" t="s">
        <v>3843</v>
      </c>
      <c r="L101" s="151" t="s">
        <v>3844</v>
      </c>
      <c r="M101" s="151"/>
      <c r="N101" s="151"/>
      <c r="O101" s="151" t="s">
        <v>3846</v>
      </c>
      <c r="P101" s="151"/>
      <c r="Q101" s="170"/>
    </row>
    <row r="102" spans="1:17" ht="187" customHeight="1">
      <c r="A102" s="151" t="s">
        <v>1380</v>
      </c>
      <c r="B102" s="137">
        <v>41582</v>
      </c>
      <c r="C102" s="151" t="s">
        <v>1457</v>
      </c>
      <c r="D102" s="151" t="s">
        <v>1600</v>
      </c>
      <c r="E102" s="151" t="s">
        <v>4232</v>
      </c>
      <c r="F102" s="151" t="s">
        <v>3220</v>
      </c>
      <c r="G102" s="151" t="s">
        <v>1047</v>
      </c>
      <c r="H102" s="151" t="s">
        <v>3131</v>
      </c>
      <c r="I102" s="151" t="s">
        <v>157</v>
      </c>
      <c r="J102" s="151" t="s">
        <v>3840</v>
      </c>
      <c r="K102" s="151" t="s">
        <v>1598</v>
      </c>
      <c r="L102" s="151" t="s">
        <v>1599</v>
      </c>
      <c r="M102" s="151" t="s">
        <v>1005</v>
      </c>
      <c r="N102" s="151"/>
      <c r="O102" s="151" t="s">
        <v>3841</v>
      </c>
      <c r="P102" s="151"/>
      <c r="Q102" s="170"/>
    </row>
    <row r="103" spans="1:17" ht="143" customHeight="1">
      <c r="A103" s="151" t="s">
        <v>385</v>
      </c>
      <c r="B103" s="137">
        <v>41554</v>
      </c>
      <c r="C103" s="151" t="s">
        <v>1458</v>
      </c>
      <c r="D103" s="151"/>
      <c r="E103" s="151"/>
      <c r="F103" s="151" t="s">
        <v>48</v>
      </c>
      <c r="G103" s="151"/>
      <c r="H103" s="151"/>
      <c r="I103" s="151"/>
      <c r="J103" s="151"/>
      <c r="K103" s="151" t="s">
        <v>1603</v>
      </c>
      <c r="L103" s="151"/>
      <c r="M103" s="151"/>
      <c r="N103" s="151"/>
      <c r="O103" s="151"/>
      <c r="P103" s="151"/>
      <c r="Q103" s="170"/>
    </row>
    <row r="104" spans="1:17" ht="166" customHeight="1">
      <c r="A104" s="151" t="s">
        <v>1381</v>
      </c>
      <c r="B104" s="137">
        <v>41547</v>
      </c>
      <c r="C104" s="151" t="s">
        <v>1459</v>
      </c>
      <c r="D104" s="151" t="s">
        <v>1605</v>
      </c>
      <c r="E104" s="151" t="s">
        <v>4227</v>
      </c>
      <c r="F104" s="151" t="s">
        <v>3220</v>
      </c>
      <c r="G104" s="151" t="s">
        <v>1046</v>
      </c>
      <c r="H104" s="151" t="s">
        <v>3134</v>
      </c>
      <c r="I104" s="151" t="s">
        <v>1607</v>
      </c>
      <c r="J104" s="151" t="s">
        <v>60</v>
      </c>
      <c r="K104" s="151" t="s">
        <v>1604</v>
      </c>
      <c r="L104" s="151" t="s">
        <v>1606</v>
      </c>
      <c r="M104" s="151" t="s">
        <v>1005</v>
      </c>
      <c r="N104" s="151"/>
      <c r="O104" s="151" t="s">
        <v>3768</v>
      </c>
      <c r="P104" s="151"/>
      <c r="Q104" s="170"/>
    </row>
    <row r="105" spans="1:17" ht="78" customHeight="1">
      <c r="A105" s="151" t="s">
        <v>1382</v>
      </c>
      <c r="B105" s="137">
        <v>41537</v>
      </c>
      <c r="C105" s="151" t="s">
        <v>1460</v>
      </c>
      <c r="D105" s="151" t="s">
        <v>1608</v>
      </c>
      <c r="E105" s="151" t="s">
        <v>4227</v>
      </c>
      <c r="F105" s="151" t="s">
        <v>47</v>
      </c>
      <c r="G105" s="151" t="s">
        <v>1047</v>
      </c>
      <c r="H105" s="151" t="s">
        <v>3127</v>
      </c>
      <c r="I105" s="151" t="s">
        <v>182</v>
      </c>
      <c r="J105" s="151" t="s">
        <v>137</v>
      </c>
      <c r="K105" s="151" t="s">
        <v>3837</v>
      </c>
      <c r="L105" s="151" t="s">
        <v>3838</v>
      </c>
      <c r="M105" s="151"/>
      <c r="N105" s="151" t="s">
        <v>5351</v>
      </c>
      <c r="O105" s="151" t="s">
        <v>3839</v>
      </c>
      <c r="P105" s="151"/>
      <c r="Q105" s="170"/>
    </row>
    <row r="106" spans="1:17" ht="84" customHeight="1">
      <c r="A106" s="151" t="s">
        <v>232</v>
      </c>
      <c r="B106" s="137">
        <v>41533</v>
      </c>
      <c r="C106" s="151" t="s">
        <v>1461</v>
      </c>
      <c r="D106" s="151" t="s">
        <v>297</v>
      </c>
      <c r="E106" s="151" t="s">
        <v>4226</v>
      </c>
      <c r="F106" s="151" t="s">
        <v>48</v>
      </c>
      <c r="G106" s="151" t="s">
        <v>1046</v>
      </c>
      <c r="H106" s="151" t="s">
        <v>446</v>
      </c>
      <c r="I106" s="151"/>
      <c r="J106" s="151"/>
      <c r="K106" s="151" t="s">
        <v>4975</v>
      </c>
      <c r="L106" s="151" t="s">
        <v>4976</v>
      </c>
      <c r="M106" s="151"/>
      <c r="N106" s="151" t="s">
        <v>3836</v>
      </c>
      <c r="O106" s="151"/>
      <c r="P106" s="151"/>
      <c r="Q106" s="170"/>
    </row>
    <row r="107" spans="1:17" ht="200" customHeight="1">
      <c r="A107" s="151" t="s">
        <v>255</v>
      </c>
      <c r="B107" s="137">
        <v>41529</v>
      </c>
      <c r="C107" s="151" t="s">
        <v>1462</v>
      </c>
      <c r="D107" s="151" t="s">
        <v>4977</v>
      </c>
      <c r="E107" s="151" t="s">
        <v>4230</v>
      </c>
      <c r="F107" s="151" t="s">
        <v>3220</v>
      </c>
      <c r="G107" s="151"/>
      <c r="H107" s="151"/>
      <c r="I107" s="151" t="s">
        <v>157</v>
      </c>
      <c r="J107" s="151"/>
      <c r="K107" s="151" t="s">
        <v>3834</v>
      </c>
      <c r="L107" s="151" t="s">
        <v>3835</v>
      </c>
      <c r="M107" s="151"/>
      <c r="N107" s="151"/>
      <c r="O107" s="151"/>
      <c r="P107" s="151"/>
      <c r="Q107" s="170"/>
    </row>
    <row r="108" spans="1:17" ht="198" customHeight="1">
      <c r="A108" s="151" t="s">
        <v>564</v>
      </c>
      <c r="B108" s="137">
        <v>41515</v>
      </c>
      <c r="C108" s="151" t="s">
        <v>1463</v>
      </c>
      <c r="D108" s="151" t="s">
        <v>4978</v>
      </c>
      <c r="E108" s="151" t="s">
        <v>4225</v>
      </c>
      <c r="F108" s="151" t="s">
        <v>3220</v>
      </c>
      <c r="G108" s="151" t="s">
        <v>1048</v>
      </c>
      <c r="H108" s="151" t="s">
        <v>4979</v>
      </c>
      <c r="I108" s="151" t="s">
        <v>182</v>
      </c>
      <c r="J108" s="151" t="s">
        <v>3490</v>
      </c>
      <c r="K108" s="151" t="s">
        <v>3833</v>
      </c>
      <c r="L108" s="151" t="s">
        <v>3832</v>
      </c>
      <c r="M108" s="151"/>
      <c r="N108" s="151"/>
      <c r="O108" s="151" t="s">
        <v>3759</v>
      </c>
      <c r="P108" s="151"/>
      <c r="Q108" s="170"/>
    </row>
    <row r="109" spans="1:17" ht="121" customHeight="1">
      <c r="A109" s="170" t="s">
        <v>5535</v>
      </c>
      <c r="B109" s="171">
        <v>41515</v>
      </c>
      <c r="C109" s="170"/>
      <c r="D109" s="170" t="s">
        <v>5530</v>
      </c>
      <c r="E109" s="170" t="s">
        <v>4228</v>
      </c>
      <c r="F109" s="170" t="s">
        <v>3299</v>
      </c>
      <c r="G109" s="170" t="s">
        <v>1046</v>
      </c>
      <c r="H109" s="170" t="s">
        <v>464</v>
      </c>
      <c r="I109" s="170" t="s">
        <v>157</v>
      </c>
      <c r="J109" s="170" t="s">
        <v>5417</v>
      </c>
      <c r="K109" s="170" t="s">
        <v>5533</v>
      </c>
      <c r="L109" s="170" t="s">
        <v>5534</v>
      </c>
      <c r="M109" s="170"/>
      <c r="N109" s="170"/>
      <c r="O109" s="170"/>
      <c r="P109" s="170"/>
      <c r="Q109" s="170"/>
    </row>
    <row r="110" spans="1:17" ht="103" customHeight="1">
      <c r="A110" s="151" t="s">
        <v>5216</v>
      </c>
      <c r="B110" s="137" t="s">
        <v>5217</v>
      </c>
      <c r="C110" s="151"/>
      <c r="D110" s="151" t="s">
        <v>5219</v>
      </c>
      <c r="E110" s="151" t="s">
        <v>4227</v>
      </c>
      <c r="F110" s="151" t="s">
        <v>3170</v>
      </c>
      <c r="G110" s="151" t="s">
        <v>1046</v>
      </c>
      <c r="H110" s="151" t="s">
        <v>446</v>
      </c>
      <c r="I110" s="151" t="s">
        <v>182</v>
      </c>
      <c r="J110" s="151" t="s">
        <v>352</v>
      </c>
      <c r="K110" s="151" t="s">
        <v>5218</v>
      </c>
      <c r="L110" s="151" t="s">
        <v>5573</v>
      </c>
      <c r="M110" s="151"/>
      <c r="N110" s="151"/>
      <c r="O110" s="151"/>
      <c r="P110" s="151"/>
      <c r="Q110" s="170"/>
    </row>
    <row r="111" spans="1:17" ht="55" customHeight="1">
      <c r="A111" s="151" t="s">
        <v>79</v>
      </c>
      <c r="B111" s="137">
        <v>41514</v>
      </c>
      <c r="C111" s="151" t="s">
        <v>1464</v>
      </c>
      <c r="D111" s="151" t="s">
        <v>151</v>
      </c>
      <c r="E111" s="151" t="s">
        <v>4227</v>
      </c>
      <c r="F111" s="149" t="s">
        <v>47</v>
      </c>
      <c r="G111" s="151" t="s">
        <v>1046</v>
      </c>
      <c r="H111" s="151" t="s">
        <v>446</v>
      </c>
      <c r="I111" s="151" t="s">
        <v>182</v>
      </c>
      <c r="J111" s="151" t="s">
        <v>1543</v>
      </c>
      <c r="K111" s="151" t="s">
        <v>3829</v>
      </c>
      <c r="L111" s="151" t="s">
        <v>3831</v>
      </c>
      <c r="M111" s="151"/>
      <c r="N111" s="151" t="s">
        <v>5352</v>
      </c>
      <c r="O111" s="151" t="s">
        <v>3830</v>
      </c>
      <c r="P111" s="151"/>
      <c r="Q111" s="170"/>
    </row>
    <row r="112" spans="1:17" ht="140" customHeight="1">
      <c r="A112" s="151" t="s">
        <v>1383</v>
      </c>
      <c r="B112" s="137">
        <v>41513</v>
      </c>
      <c r="C112" s="151" t="s">
        <v>1465</v>
      </c>
      <c r="D112" s="151"/>
      <c r="E112" s="151"/>
      <c r="F112" s="151" t="s">
        <v>48</v>
      </c>
      <c r="G112" s="151"/>
      <c r="H112" s="151"/>
      <c r="I112" s="151"/>
      <c r="J112" s="151"/>
      <c r="K112" s="151"/>
      <c r="L112" s="151"/>
      <c r="M112" s="151"/>
      <c r="N112" s="151"/>
      <c r="O112" s="151"/>
      <c r="P112" s="151"/>
      <c r="Q112" s="170"/>
    </row>
    <row r="113" spans="1:17" ht="44" customHeight="1">
      <c r="A113" s="151" t="s">
        <v>1384</v>
      </c>
      <c r="B113" s="137">
        <v>41512</v>
      </c>
      <c r="C113" s="151" t="s">
        <v>1466</v>
      </c>
      <c r="D113" s="151" t="s">
        <v>1611</v>
      </c>
      <c r="E113" s="151" t="s">
        <v>4227</v>
      </c>
      <c r="F113" s="151" t="s">
        <v>3299</v>
      </c>
      <c r="G113" s="151" t="s">
        <v>1046</v>
      </c>
      <c r="H113" s="151" t="s">
        <v>456</v>
      </c>
      <c r="I113" s="151" t="s">
        <v>182</v>
      </c>
      <c r="J113" s="151" t="s">
        <v>137</v>
      </c>
      <c r="K113" s="151" t="s">
        <v>3828</v>
      </c>
      <c r="L113" s="151" t="s">
        <v>1610</v>
      </c>
      <c r="M113" s="151" t="s">
        <v>1875</v>
      </c>
      <c r="N113" s="151" t="s">
        <v>3826</v>
      </c>
      <c r="O113" s="151" t="s">
        <v>3827</v>
      </c>
      <c r="P113" s="151"/>
      <c r="Q113" s="170"/>
    </row>
    <row r="114" spans="1:17" ht="88" customHeight="1">
      <c r="A114" s="151" t="s">
        <v>1130</v>
      </c>
      <c r="B114" s="137">
        <v>41509</v>
      </c>
      <c r="C114" s="151" t="s">
        <v>1467</v>
      </c>
      <c r="D114" s="151" t="s">
        <v>1612</v>
      </c>
      <c r="E114" s="151" t="s">
        <v>4226</v>
      </c>
      <c r="F114" s="149" t="s">
        <v>3170</v>
      </c>
      <c r="G114" s="151" t="s">
        <v>1046</v>
      </c>
      <c r="H114" s="151" t="s">
        <v>446</v>
      </c>
      <c r="I114" s="151" t="s">
        <v>164</v>
      </c>
      <c r="J114" s="151" t="s">
        <v>137</v>
      </c>
      <c r="K114" s="151" t="s">
        <v>3823</v>
      </c>
      <c r="L114" s="151" t="s">
        <v>3825</v>
      </c>
      <c r="M114" s="151"/>
      <c r="N114" s="151" t="s">
        <v>5559</v>
      </c>
      <c r="O114" s="151" t="s">
        <v>3824</v>
      </c>
      <c r="P114" s="151"/>
      <c r="Q114" s="170"/>
    </row>
    <row r="115" spans="1:17" ht="193" customHeight="1">
      <c r="A115" s="151" t="s">
        <v>1385</v>
      </c>
      <c r="B115" s="137">
        <v>41507</v>
      </c>
      <c r="C115" s="151" t="s">
        <v>1468</v>
      </c>
      <c r="D115" s="151" t="s">
        <v>1615</v>
      </c>
      <c r="E115" s="151" t="s">
        <v>4227</v>
      </c>
      <c r="F115" s="151" t="s">
        <v>3220</v>
      </c>
      <c r="G115" s="151" t="s">
        <v>1046</v>
      </c>
      <c r="H115" s="151" t="s">
        <v>446</v>
      </c>
      <c r="I115" s="151" t="s">
        <v>182</v>
      </c>
      <c r="J115" s="151" t="s">
        <v>799</v>
      </c>
      <c r="K115" s="151" t="s">
        <v>1613</v>
      </c>
      <c r="L115" s="151" t="s">
        <v>1614</v>
      </c>
      <c r="M115" s="151" t="s">
        <v>1005</v>
      </c>
      <c r="N115" s="151"/>
      <c r="O115" s="151" t="s">
        <v>3822</v>
      </c>
      <c r="P115" s="151"/>
      <c r="Q115" s="170"/>
    </row>
    <row r="116" spans="1:17" ht="151" customHeight="1">
      <c r="A116" s="151" t="s">
        <v>1367</v>
      </c>
      <c r="B116" s="137">
        <v>41507</v>
      </c>
      <c r="C116" s="151" t="s">
        <v>1469</v>
      </c>
      <c r="D116" s="151" t="s">
        <v>1576</v>
      </c>
      <c r="E116" s="151" t="s">
        <v>4233</v>
      </c>
      <c r="F116" s="151" t="s">
        <v>3220</v>
      </c>
      <c r="G116" s="151" t="s">
        <v>1046</v>
      </c>
      <c r="H116" s="151" t="s">
        <v>3127</v>
      </c>
      <c r="I116" s="151" t="s">
        <v>182</v>
      </c>
      <c r="J116" s="151" t="s">
        <v>799</v>
      </c>
      <c r="K116" s="151" t="s">
        <v>3821</v>
      </c>
      <c r="L116" s="151"/>
      <c r="M116" s="151"/>
      <c r="N116" s="151"/>
      <c r="O116" s="151" t="s">
        <v>3772</v>
      </c>
      <c r="P116" s="151"/>
      <c r="Q116" s="170"/>
    </row>
    <row r="117" spans="1:17" ht="53" customHeight="1">
      <c r="A117" s="151" t="s">
        <v>5299</v>
      </c>
      <c r="B117" s="137" t="s">
        <v>5300</v>
      </c>
      <c r="C117" s="151"/>
      <c r="D117" s="151" t="s">
        <v>5301</v>
      </c>
      <c r="E117" s="151" t="s">
        <v>4231</v>
      </c>
      <c r="F117" s="151" t="s">
        <v>47</v>
      </c>
      <c r="G117" s="151" t="s">
        <v>1046</v>
      </c>
      <c r="H117" s="151" t="s">
        <v>456</v>
      </c>
      <c r="I117" s="151" t="s">
        <v>5304</v>
      </c>
      <c r="J117" s="151"/>
      <c r="K117" s="151" t="s">
        <v>5302</v>
      </c>
      <c r="L117" s="151" t="s">
        <v>5303</v>
      </c>
      <c r="M117" s="151"/>
      <c r="N117" s="151"/>
      <c r="O117" s="151"/>
      <c r="P117" s="151"/>
      <c r="Q117" s="170"/>
    </row>
    <row r="118" spans="1:17" ht="88" customHeight="1">
      <c r="A118" s="151" t="s">
        <v>1387</v>
      </c>
      <c r="B118" s="137">
        <v>41506</v>
      </c>
      <c r="C118" s="151" t="s">
        <v>1471</v>
      </c>
      <c r="D118" s="151"/>
      <c r="E118" s="151"/>
      <c r="F118" s="151" t="s">
        <v>48</v>
      </c>
      <c r="G118" s="151"/>
      <c r="H118" s="151"/>
      <c r="I118" s="151"/>
      <c r="J118" s="151"/>
      <c r="K118" s="151"/>
      <c r="L118" s="151"/>
      <c r="M118" s="151"/>
      <c r="N118" s="151"/>
      <c r="O118" s="151"/>
      <c r="P118" s="151"/>
      <c r="Q118" s="170"/>
    </row>
    <row r="119" spans="1:17" ht="66" customHeight="1">
      <c r="A119" s="151" t="s">
        <v>1389</v>
      </c>
      <c r="B119" s="137">
        <v>41506</v>
      </c>
      <c r="C119" s="151" t="s">
        <v>1473</v>
      </c>
      <c r="D119" s="151"/>
      <c r="E119" s="151"/>
      <c r="F119" s="151" t="s">
        <v>48</v>
      </c>
      <c r="G119" s="151"/>
      <c r="H119" s="151"/>
      <c r="I119" s="151"/>
      <c r="J119" s="151"/>
      <c r="K119" s="151"/>
      <c r="L119" s="151"/>
      <c r="M119" s="151"/>
      <c r="N119" s="151"/>
      <c r="O119" s="151"/>
      <c r="P119" s="151"/>
      <c r="Q119" s="170"/>
    </row>
    <row r="120" spans="1:17" ht="165" customHeight="1">
      <c r="A120" s="151" t="s">
        <v>1386</v>
      </c>
      <c r="B120" s="137">
        <v>41506</v>
      </c>
      <c r="C120" s="151" t="s">
        <v>1470</v>
      </c>
      <c r="D120" s="151" t="s">
        <v>1618</v>
      </c>
      <c r="E120" s="151" t="s">
        <v>4225</v>
      </c>
      <c r="F120" s="149" t="s">
        <v>47</v>
      </c>
      <c r="G120" s="151" t="s">
        <v>1046</v>
      </c>
      <c r="H120" s="151" t="s">
        <v>446</v>
      </c>
      <c r="I120" s="151" t="s">
        <v>3711</v>
      </c>
      <c r="J120" s="151" t="s">
        <v>137</v>
      </c>
      <c r="K120" s="151" t="s">
        <v>1616</v>
      </c>
      <c r="L120" s="151" t="s">
        <v>1617</v>
      </c>
      <c r="M120" s="151" t="s">
        <v>3820</v>
      </c>
      <c r="N120" s="151"/>
      <c r="O120" s="151" t="s">
        <v>3768</v>
      </c>
      <c r="P120" s="151"/>
      <c r="Q120" s="170"/>
    </row>
    <row r="121" spans="1:17" ht="154" customHeight="1">
      <c r="A121" s="151" t="s">
        <v>1388</v>
      </c>
      <c r="B121" s="137">
        <v>41506</v>
      </c>
      <c r="C121" s="151" t="s">
        <v>1472</v>
      </c>
      <c r="D121" s="151" t="s">
        <v>1621</v>
      </c>
      <c r="E121" s="151" t="s">
        <v>4235</v>
      </c>
      <c r="F121" s="149" t="s">
        <v>47</v>
      </c>
      <c r="G121" s="151" t="s">
        <v>1047</v>
      </c>
      <c r="H121" s="151" t="s">
        <v>455</v>
      </c>
      <c r="I121" s="151" t="s">
        <v>3165</v>
      </c>
      <c r="J121" s="151"/>
      <c r="K121" s="151" t="s">
        <v>1619</v>
      </c>
      <c r="L121" s="151" t="s">
        <v>1620</v>
      </c>
      <c r="M121" s="151" t="s">
        <v>3819</v>
      </c>
      <c r="N121" s="151"/>
      <c r="O121" s="151" t="s">
        <v>3818</v>
      </c>
      <c r="P121" s="151"/>
      <c r="Q121" s="170"/>
    </row>
    <row r="122" spans="1:17" ht="33" customHeight="1">
      <c r="A122" s="151" t="s">
        <v>1390</v>
      </c>
      <c r="B122" s="137">
        <v>41500</v>
      </c>
      <c r="C122" s="151" t="s">
        <v>1474</v>
      </c>
      <c r="D122" s="151" t="s">
        <v>1624</v>
      </c>
      <c r="E122" s="151" t="s">
        <v>4234</v>
      </c>
      <c r="F122" s="149" t="s">
        <v>3170</v>
      </c>
      <c r="G122" s="151" t="s">
        <v>1046</v>
      </c>
      <c r="H122" s="151" t="s">
        <v>455</v>
      </c>
      <c r="I122" s="151" t="s">
        <v>3508</v>
      </c>
      <c r="J122" s="151"/>
      <c r="K122" s="151" t="s">
        <v>1622</v>
      </c>
      <c r="L122" s="151" t="s">
        <v>1623</v>
      </c>
      <c r="M122" s="151" t="s">
        <v>1005</v>
      </c>
      <c r="N122" s="151" t="s">
        <v>3817</v>
      </c>
      <c r="O122" s="151" t="s">
        <v>3816</v>
      </c>
      <c r="P122" s="151"/>
      <c r="Q122" s="170"/>
    </row>
    <row r="123" spans="1:17" s="13" customFormat="1" ht="55" customHeight="1">
      <c r="A123" s="151" t="s">
        <v>1391</v>
      </c>
      <c r="B123" s="137">
        <v>41499</v>
      </c>
      <c r="C123" s="151" t="s">
        <v>1475</v>
      </c>
      <c r="D123" s="151" t="s">
        <v>1627</v>
      </c>
      <c r="E123" s="151" t="s">
        <v>4230</v>
      </c>
      <c r="F123" s="151" t="s">
        <v>3299</v>
      </c>
      <c r="G123" s="151" t="s">
        <v>1047</v>
      </c>
      <c r="H123" s="151" t="s">
        <v>3135</v>
      </c>
      <c r="I123" s="151" t="s">
        <v>182</v>
      </c>
      <c r="J123" s="151" t="s">
        <v>1626</v>
      </c>
      <c r="K123" s="151" t="s">
        <v>3812</v>
      </c>
      <c r="L123" s="151" t="s">
        <v>3813</v>
      </c>
      <c r="M123" s="151" t="s">
        <v>1875</v>
      </c>
      <c r="N123" s="151" t="s">
        <v>3814</v>
      </c>
      <c r="O123" s="151" t="s">
        <v>3815</v>
      </c>
      <c r="P123" s="151"/>
      <c r="Q123" s="175"/>
    </row>
    <row r="124" spans="1:17" ht="172" customHeight="1">
      <c r="A124" s="151" t="s">
        <v>1392</v>
      </c>
      <c r="B124" s="137">
        <v>41492</v>
      </c>
      <c r="C124" s="151" t="s">
        <v>1476</v>
      </c>
      <c r="D124" s="151" t="s">
        <v>1629</v>
      </c>
      <c r="E124" s="151" t="s">
        <v>4230</v>
      </c>
      <c r="F124" s="151" t="s">
        <v>3299</v>
      </c>
      <c r="G124" s="151" t="s">
        <v>1047</v>
      </c>
      <c r="H124" s="151" t="s">
        <v>3127</v>
      </c>
      <c r="I124" s="151" t="s">
        <v>182</v>
      </c>
      <c r="J124" s="151" t="s">
        <v>1628</v>
      </c>
      <c r="K124" s="151" t="s">
        <v>3808</v>
      </c>
      <c r="L124" s="151" t="s">
        <v>3810</v>
      </c>
      <c r="M124" s="151"/>
      <c r="N124" s="151" t="s">
        <v>3811</v>
      </c>
      <c r="O124" s="151" t="s">
        <v>3809</v>
      </c>
      <c r="P124" s="151"/>
      <c r="Q124" s="170"/>
    </row>
    <row r="125" spans="1:17" s="13" customFormat="1" ht="245" customHeight="1">
      <c r="A125" s="151" t="s">
        <v>1393</v>
      </c>
      <c r="B125" s="137">
        <v>41488</v>
      </c>
      <c r="C125" s="151" t="s">
        <v>1477</v>
      </c>
      <c r="D125" s="151" t="s">
        <v>1630</v>
      </c>
      <c r="E125" s="151" t="s">
        <v>4230</v>
      </c>
      <c r="F125" s="151" t="s">
        <v>3299</v>
      </c>
      <c r="G125" s="151" t="s">
        <v>1046</v>
      </c>
      <c r="H125" s="151" t="s">
        <v>3136</v>
      </c>
      <c r="I125" s="151" t="s">
        <v>182</v>
      </c>
      <c r="J125" s="151" t="s">
        <v>1625</v>
      </c>
      <c r="K125" s="151" t="s">
        <v>3805</v>
      </c>
      <c r="L125" s="151" t="s">
        <v>3806</v>
      </c>
      <c r="M125" s="151" t="s">
        <v>1875</v>
      </c>
      <c r="N125" s="151" t="s">
        <v>3807</v>
      </c>
      <c r="O125" s="151" t="s">
        <v>3772</v>
      </c>
      <c r="P125" s="151"/>
      <c r="Q125" s="175"/>
    </row>
    <row r="126" spans="1:17" ht="88" customHeight="1">
      <c r="A126" s="151" t="s">
        <v>1394</v>
      </c>
      <c r="B126" s="137">
        <v>41487</v>
      </c>
      <c r="C126" s="151" t="s">
        <v>1478</v>
      </c>
      <c r="D126" s="151" t="s">
        <v>1631</v>
      </c>
      <c r="E126" s="151" t="s">
        <v>4227</v>
      </c>
      <c r="F126" s="151" t="s">
        <v>3299</v>
      </c>
      <c r="G126" s="151" t="s">
        <v>1047</v>
      </c>
      <c r="H126" s="151" t="s">
        <v>3127</v>
      </c>
      <c r="I126" s="151" t="s">
        <v>3711</v>
      </c>
      <c r="J126" s="151" t="s">
        <v>1632</v>
      </c>
      <c r="K126" s="151" t="s">
        <v>3802</v>
      </c>
      <c r="L126" s="151" t="s">
        <v>3804</v>
      </c>
      <c r="M126" s="151" t="s">
        <v>1875</v>
      </c>
      <c r="N126" s="151"/>
      <c r="O126" s="151" t="s">
        <v>3803</v>
      </c>
      <c r="P126" s="151"/>
      <c r="Q126" s="170"/>
    </row>
    <row r="127" spans="1:17" ht="44" customHeight="1">
      <c r="A127" s="151" t="s">
        <v>1347</v>
      </c>
      <c r="B127" s="137">
        <v>41481</v>
      </c>
      <c r="C127" s="151" t="s">
        <v>4185</v>
      </c>
      <c r="D127" s="151" t="s">
        <v>600</v>
      </c>
      <c r="E127" s="151" t="s">
        <v>4225</v>
      </c>
      <c r="F127" s="151" t="s">
        <v>3220</v>
      </c>
      <c r="G127" s="151" t="s">
        <v>1046</v>
      </c>
      <c r="H127" s="151" t="s">
        <v>446</v>
      </c>
      <c r="I127" s="151"/>
      <c r="J127" s="151"/>
      <c r="K127" s="151" t="s">
        <v>4187</v>
      </c>
      <c r="L127" s="151" t="s">
        <v>4186</v>
      </c>
      <c r="M127" s="151"/>
      <c r="N127" s="151"/>
      <c r="O127" s="151"/>
      <c r="P127" s="151"/>
      <c r="Q127" s="170"/>
    </row>
    <row r="128" spans="1:17" ht="99" customHeight="1">
      <c r="A128" s="151" t="s">
        <v>268</v>
      </c>
      <c r="B128" s="137">
        <v>41480</v>
      </c>
      <c r="C128" s="151" t="s">
        <v>1479</v>
      </c>
      <c r="D128" s="151" t="s">
        <v>3801</v>
      </c>
      <c r="E128" s="151" t="s">
        <v>4230</v>
      </c>
      <c r="F128" s="151" t="s">
        <v>3220</v>
      </c>
      <c r="G128" s="151" t="s">
        <v>1047</v>
      </c>
      <c r="H128" s="151" t="s">
        <v>446</v>
      </c>
      <c r="I128" s="151" t="s">
        <v>164</v>
      </c>
      <c r="J128" s="151" t="s">
        <v>3798</v>
      </c>
      <c r="K128" s="151" t="s">
        <v>3796</v>
      </c>
      <c r="L128" s="151" t="s">
        <v>3799</v>
      </c>
      <c r="M128" s="151"/>
      <c r="N128" s="151"/>
      <c r="O128" s="151" t="s">
        <v>3797</v>
      </c>
      <c r="P128" s="151"/>
      <c r="Q128" s="170"/>
    </row>
    <row r="129" spans="1:17" ht="198" customHeight="1">
      <c r="A129" s="151" t="s">
        <v>268</v>
      </c>
      <c r="B129" s="137">
        <v>41480</v>
      </c>
      <c r="C129" s="151" t="s">
        <v>1481</v>
      </c>
      <c r="D129" s="151" t="s">
        <v>4980</v>
      </c>
      <c r="E129" s="151" t="s">
        <v>4230</v>
      </c>
      <c r="F129" s="151" t="s">
        <v>3220</v>
      </c>
      <c r="G129" s="151" t="s">
        <v>1047</v>
      </c>
      <c r="H129" s="151" t="s">
        <v>446</v>
      </c>
      <c r="I129" s="151" t="s">
        <v>164</v>
      </c>
      <c r="J129" s="151" t="s">
        <v>3795</v>
      </c>
      <c r="K129" s="151" t="s">
        <v>3793</v>
      </c>
      <c r="L129" s="151" t="s">
        <v>3794</v>
      </c>
      <c r="M129" s="151"/>
      <c r="N129" s="151"/>
      <c r="O129" s="151" t="s">
        <v>3800</v>
      </c>
      <c r="P129" s="151"/>
      <c r="Q129" s="170"/>
    </row>
    <row r="130" spans="1:17" ht="77" customHeight="1">
      <c r="A130" s="151" t="s">
        <v>1395</v>
      </c>
      <c r="B130" s="137">
        <v>41474</v>
      </c>
      <c r="C130" s="151" t="s">
        <v>1480</v>
      </c>
      <c r="D130" s="151" t="s">
        <v>1636</v>
      </c>
      <c r="E130" s="151" t="s">
        <v>4230</v>
      </c>
      <c r="F130" s="149" t="s">
        <v>442</v>
      </c>
      <c r="G130" s="151" t="s">
        <v>1047</v>
      </c>
      <c r="H130" s="151" t="s">
        <v>3127</v>
      </c>
      <c r="I130" s="151" t="s">
        <v>182</v>
      </c>
      <c r="J130" s="151" t="s">
        <v>1633</v>
      </c>
      <c r="K130" s="151" t="s">
        <v>1634</v>
      </c>
      <c r="L130" s="151" t="s">
        <v>1635</v>
      </c>
      <c r="M130" s="151"/>
      <c r="N130" s="151"/>
      <c r="O130" s="151" t="s">
        <v>3792</v>
      </c>
      <c r="P130" s="151"/>
      <c r="Q130" s="170"/>
    </row>
    <row r="131" spans="1:17" ht="99" customHeight="1">
      <c r="A131" s="151" t="s">
        <v>5296</v>
      </c>
      <c r="B131" s="137" t="s">
        <v>5297</v>
      </c>
      <c r="C131" s="151"/>
      <c r="D131" s="151" t="s">
        <v>5367</v>
      </c>
      <c r="E131" s="151" t="s">
        <v>4227</v>
      </c>
      <c r="F131" s="149" t="s">
        <v>3220</v>
      </c>
      <c r="G131" s="151" t="s">
        <v>1046</v>
      </c>
      <c r="H131" s="151" t="s">
        <v>446</v>
      </c>
      <c r="I131" s="151" t="s">
        <v>5187</v>
      </c>
      <c r="J131" s="151"/>
      <c r="K131" s="151" t="s">
        <v>5298</v>
      </c>
      <c r="L131" s="151" t="s">
        <v>5366</v>
      </c>
      <c r="M131" s="151"/>
      <c r="N131" s="151"/>
      <c r="O131" s="151"/>
      <c r="P131" s="151"/>
      <c r="Q131" s="170"/>
    </row>
    <row r="132" spans="1:17" ht="33">
      <c r="A132" s="151" t="s">
        <v>1396</v>
      </c>
      <c r="B132" s="137">
        <v>41457</v>
      </c>
      <c r="C132" s="151" t="s">
        <v>1482</v>
      </c>
      <c r="D132" s="151" t="s">
        <v>1638</v>
      </c>
      <c r="E132" s="151" t="s">
        <v>4230</v>
      </c>
      <c r="F132" s="151" t="s">
        <v>3299</v>
      </c>
      <c r="G132" s="151" t="s">
        <v>1046</v>
      </c>
      <c r="H132" s="151" t="s">
        <v>446</v>
      </c>
      <c r="I132" s="151" t="s">
        <v>182</v>
      </c>
      <c r="J132" s="151" t="s">
        <v>1625</v>
      </c>
      <c r="K132" s="151" t="s">
        <v>3791</v>
      </c>
      <c r="L132" s="151" t="s">
        <v>1637</v>
      </c>
      <c r="M132" s="151"/>
      <c r="N132" s="151"/>
      <c r="O132" s="151" t="s">
        <v>3772</v>
      </c>
      <c r="P132" s="151"/>
      <c r="Q132" s="170"/>
    </row>
    <row r="133" spans="1:17" ht="121" customHeight="1">
      <c r="A133" s="151" t="s">
        <v>1397</v>
      </c>
      <c r="B133" s="137">
        <v>41456</v>
      </c>
      <c r="C133" s="151" t="s">
        <v>1483</v>
      </c>
      <c r="D133" s="151" t="s">
        <v>1641</v>
      </c>
      <c r="E133" s="151" t="s">
        <v>4227</v>
      </c>
      <c r="F133" s="151" t="s">
        <v>3299</v>
      </c>
      <c r="G133" s="151" t="s">
        <v>1046</v>
      </c>
      <c r="H133" s="151" t="s">
        <v>455</v>
      </c>
      <c r="I133" s="151" t="s">
        <v>182</v>
      </c>
      <c r="J133" s="151" t="s">
        <v>1625</v>
      </c>
      <c r="K133" s="151" t="s">
        <v>1639</v>
      </c>
      <c r="L133" s="151" t="s">
        <v>1640</v>
      </c>
      <c r="M133" s="151"/>
      <c r="N133" s="151" t="s">
        <v>3790</v>
      </c>
      <c r="O133" s="151" t="s">
        <v>3789</v>
      </c>
      <c r="P133" s="151"/>
      <c r="Q133" s="170"/>
    </row>
    <row r="134" spans="1:17" ht="101" customHeight="1">
      <c r="A134" s="191" t="s">
        <v>5537</v>
      </c>
      <c r="B134" s="171">
        <v>41456</v>
      </c>
      <c r="C134" s="170"/>
      <c r="D134" s="170" t="s">
        <v>5536</v>
      </c>
      <c r="E134" s="170" t="s">
        <v>4227</v>
      </c>
      <c r="F134" s="170" t="s">
        <v>3299</v>
      </c>
      <c r="G134" s="170" t="s">
        <v>1046</v>
      </c>
      <c r="H134" s="170" t="s">
        <v>455</v>
      </c>
      <c r="I134" s="170" t="s">
        <v>182</v>
      </c>
      <c r="J134" s="170" t="s">
        <v>137</v>
      </c>
      <c r="K134" s="170" t="s">
        <v>5538</v>
      </c>
      <c r="L134" s="170" t="s">
        <v>5539</v>
      </c>
      <c r="M134" s="170"/>
      <c r="N134" s="170"/>
      <c r="O134" s="170"/>
      <c r="P134" s="170"/>
      <c r="Q134" s="170"/>
    </row>
    <row r="135" spans="1:17" ht="99" customHeight="1">
      <c r="A135" s="151" t="s">
        <v>406</v>
      </c>
      <c r="B135" s="137">
        <v>41453</v>
      </c>
      <c r="C135" s="151" t="s">
        <v>4222</v>
      </c>
      <c r="D135" s="151" t="s">
        <v>491</v>
      </c>
      <c r="E135" s="151" t="s">
        <v>4229</v>
      </c>
      <c r="F135" s="149" t="s">
        <v>47</v>
      </c>
      <c r="G135" s="151" t="s">
        <v>1046</v>
      </c>
      <c r="H135" s="151" t="s">
        <v>446</v>
      </c>
      <c r="I135" s="151" t="s">
        <v>182</v>
      </c>
      <c r="J135" s="151" t="s">
        <v>137</v>
      </c>
      <c r="K135" s="151" t="s">
        <v>4010</v>
      </c>
      <c r="L135" s="151" t="s">
        <v>5614</v>
      </c>
      <c r="M135" s="151"/>
      <c r="N135" s="151"/>
      <c r="O135" s="151"/>
      <c r="P135" s="151"/>
      <c r="Q135" s="170"/>
    </row>
    <row r="136" spans="1:17" ht="44" customHeight="1">
      <c r="A136" s="151" t="s">
        <v>283</v>
      </c>
      <c r="B136" s="137">
        <v>41450</v>
      </c>
      <c r="C136" s="151" t="s">
        <v>1484</v>
      </c>
      <c r="D136" s="151" t="s">
        <v>3302</v>
      </c>
      <c r="E136" s="151" t="s">
        <v>4231</v>
      </c>
      <c r="F136" s="151" t="s">
        <v>3220</v>
      </c>
      <c r="G136" s="151" t="s">
        <v>1046</v>
      </c>
      <c r="H136" s="151"/>
      <c r="I136" s="151" t="s">
        <v>182</v>
      </c>
      <c r="J136" s="151" t="s">
        <v>137</v>
      </c>
      <c r="K136" s="151" t="s">
        <v>3786</v>
      </c>
      <c r="L136" s="151" t="s">
        <v>3788</v>
      </c>
      <c r="M136" s="151"/>
      <c r="N136" s="151"/>
      <c r="O136" s="151" t="s">
        <v>3787</v>
      </c>
      <c r="P136" s="151"/>
      <c r="Q136" s="170"/>
    </row>
    <row r="137" spans="1:17" ht="33" customHeight="1">
      <c r="A137" s="151" t="s">
        <v>1398</v>
      </c>
      <c r="B137" s="137">
        <v>41443</v>
      </c>
      <c r="C137" s="151" t="s">
        <v>1485</v>
      </c>
      <c r="D137" s="151" t="s">
        <v>1645</v>
      </c>
      <c r="E137" s="151" t="s">
        <v>4235</v>
      </c>
      <c r="F137" s="151" t="s">
        <v>3299</v>
      </c>
      <c r="G137" s="151" t="s">
        <v>1046</v>
      </c>
      <c r="H137" s="151" t="s">
        <v>3127</v>
      </c>
      <c r="I137" s="151" t="s">
        <v>182</v>
      </c>
      <c r="J137" s="151" t="s">
        <v>1643</v>
      </c>
      <c r="K137" s="151" t="s">
        <v>1642</v>
      </c>
      <c r="L137" s="151" t="s">
        <v>1644</v>
      </c>
      <c r="M137" s="151" t="s">
        <v>1875</v>
      </c>
      <c r="N137" s="151"/>
      <c r="O137" s="151" t="s">
        <v>3785</v>
      </c>
      <c r="P137" s="151"/>
      <c r="Q137" s="170"/>
    </row>
    <row r="138" spans="1:17" ht="33" customHeight="1">
      <c r="A138" s="151" t="s">
        <v>1399</v>
      </c>
      <c r="B138" s="137">
        <v>41443</v>
      </c>
      <c r="C138" s="151" t="s">
        <v>1486</v>
      </c>
      <c r="D138" s="151" t="s">
        <v>1647</v>
      </c>
      <c r="E138" s="151" t="s">
        <v>4227</v>
      </c>
      <c r="F138" s="149" t="s">
        <v>47</v>
      </c>
      <c r="G138" s="151" t="s">
        <v>1046</v>
      </c>
      <c r="H138" s="151" t="s">
        <v>456</v>
      </c>
      <c r="I138" s="151" t="s">
        <v>182</v>
      </c>
      <c r="J138" s="151" t="s">
        <v>5417</v>
      </c>
      <c r="K138" s="151" t="s">
        <v>1646</v>
      </c>
      <c r="L138" s="151" t="s">
        <v>5353</v>
      </c>
      <c r="M138" s="151"/>
      <c r="N138" s="151" t="s">
        <v>3783</v>
      </c>
      <c r="O138" s="151" t="s">
        <v>3784</v>
      </c>
      <c r="P138" s="170"/>
      <c r="Q138" s="170"/>
    </row>
    <row r="139" spans="1:17" ht="88" customHeight="1">
      <c r="A139" s="151" t="s">
        <v>255</v>
      </c>
      <c r="B139" s="137">
        <v>41442</v>
      </c>
      <c r="C139" s="151" t="s">
        <v>1487</v>
      </c>
      <c r="D139" s="151" t="s">
        <v>4977</v>
      </c>
      <c r="E139" s="151" t="s">
        <v>4230</v>
      </c>
      <c r="F139" s="149" t="s">
        <v>3220</v>
      </c>
      <c r="G139" s="151" t="s">
        <v>1046</v>
      </c>
      <c r="H139" s="151" t="s">
        <v>3128</v>
      </c>
      <c r="I139" s="151" t="s">
        <v>3508</v>
      </c>
      <c r="J139" s="151"/>
      <c r="K139" s="151" t="s">
        <v>3777</v>
      </c>
      <c r="L139" s="151" t="s">
        <v>3782</v>
      </c>
      <c r="M139" s="151" t="s">
        <v>5368</v>
      </c>
      <c r="N139" s="151"/>
      <c r="O139" s="151" t="s">
        <v>3778</v>
      </c>
      <c r="P139" s="151"/>
      <c r="Q139" s="170"/>
    </row>
    <row r="140" spans="1:17" ht="55" customHeight="1">
      <c r="A140" s="151" t="s">
        <v>251</v>
      </c>
      <c r="B140" s="137">
        <v>41439</v>
      </c>
      <c r="C140" s="151" t="s">
        <v>1488</v>
      </c>
      <c r="D140" s="151"/>
      <c r="E140" s="151"/>
      <c r="F140" s="151" t="s">
        <v>48</v>
      </c>
      <c r="G140" s="151"/>
      <c r="H140" s="151"/>
      <c r="I140" s="151"/>
      <c r="J140" s="151"/>
      <c r="K140" s="151"/>
      <c r="L140" s="151"/>
      <c r="M140" s="151"/>
      <c r="N140" s="151"/>
      <c r="O140" s="151"/>
      <c r="P140" s="151"/>
      <c r="Q140" s="170"/>
    </row>
    <row r="141" spans="1:17" ht="22" customHeight="1">
      <c r="A141" s="151" t="s">
        <v>95</v>
      </c>
      <c r="B141" s="137">
        <v>41436</v>
      </c>
      <c r="C141" s="151" t="s">
        <v>1489</v>
      </c>
      <c r="D141" s="151" t="s">
        <v>4981</v>
      </c>
      <c r="E141" s="151" t="s">
        <v>4229</v>
      </c>
      <c r="F141" s="151" t="s">
        <v>47</v>
      </c>
      <c r="G141" s="151" t="s">
        <v>1046</v>
      </c>
      <c r="H141" s="151" t="s">
        <v>3146</v>
      </c>
      <c r="I141" s="151" t="s">
        <v>157</v>
      </c>
      <c r="J141" s="151" t="s">
        <v>3776</v>
      </c>
      <c r="K141" s="151" t="s">
        <v>3774</v>
      </c>
      <c r="L141" s="151" t="s">
        <v>3775</v>
      </c>
      <c r="M141" s="151"/>
      <c r="N141" s="151" t="s">
        <v>5354</v>
      </c>
      <c r="O141" s="151" t="s">
        <v>3773</v>
      </c>
      <c r="P141" s="170"/>
      <c r="Q141" s="170"/>
    </row>
    <row r="142" spans="1:17" ht="22" customHeight="1">
      <c r="A142" s="151" t="s">
        <v>1400</v>
      </c>
      <c r="B142" s="137">
        <v>41428</v>
      </c>
      <c r="C142" s="151" t="s">
        <v>1490</v>
      </c>
      <c r="D142" s="151" t="s">
        <v>1648</v>
      </c>
      <c r="E142" s="151" t="s">
        <v>4230</v>
      </c>
      <c r="F142" s="149" t="s">
        <v>3299</v>
      </c>
      <c r="G142" s="151" t="s">
        <v>1046</v>
      </c>
      <c r="H142" s="151" t="s">
        <v>3128</v>
      </c>
      <c r="I142" s="151" t="s">
        <v>182</v>
      </c>
      <c r="J142" s="151" t="s">
        <v>137</v>
      </c>
      <c r="K142" s="151" t="s">
        <v>3771</v>
      </c>
      <c r="L142" s="151" t="s">
        <v>1637</v>
      </c>
      <c r="M142" s="151" t="s">
        <v>1875</v>
      </c>
      <c r="N142" s="151" t="s">
        <v>3770</v>
      </c>
      <c r="O142" s="151" t="s">
        <v>3772</v>
      </c>
      <c r="P142" s="151"/>
      <c r="Q142" s="170"/>
    </row>
    <row r="143" spans="1:17" ht="22" customHeight="1">
      <c r="A143" s="151" t="s">
        <v>1401</v>
      </c>
      <c r="B143" s="137">
        <v>41425</v>
      </c>
      <c r="C143" s="151" t="s">
        <v>1491</v>
      </c>
      <c r="D143" s="151" t="s">
        <v>1650</v>
      </c>
      <c r="E143" s="151" t="s">
        <v>4225</v>
      </c>
      <c r="F143" s="151" t="s">
        <v>3220</v>
      </c>
      <c r="G143" s="151" t="s">
        <v>1047</v>
      </c>
      <c r="H143" s="151" t="s">
        <v>3146</v>
      </c>
      <c r="I143" s="151" t="s">
        <v>3711</v>
      </c>
      <c r="J143" s="151" t="s">
        <v>137</v>
      </c>
      <c r="K143" s="151" t="s">
        <v>1649</v>
      </c>
      <c r="L143" s="151" t="s">
        <v>3781</v>
      </c>
      <c r="M143" s="151" t="s">
        <v>1875</v>
      </c>
      <c r="N143" s="151" t="s">
        <v>5615</v>
      </c>
      <c r="O143" s="151" t="s">
        <v>3769</v>
      </c>
      <c r="P143" s="151"/>
      <c r="Q143" s="170"/>
    </row>
    <row r="144" spans="1:17" ht="22" customHeight="1">
      <c r="A144" s="151" t="s">
        <v>1402</v>
      </c>
      <c r="B144" s="137">
        <v>41423</v>
      </c>
      <c r="C144" s="151" t="s">
        <v>1492</v>
      </c>
      <c r="D144" s="151" t="s">
        <v>458</v>
      </c>
      <c r="E144" s="151" t="s">
        <v>4225</v>
      </c>
      <c r="F144" s="151" t="s">
        <v>3220</v>
      </c>
      <c r="G144" s="151" t="s">
        <v>1046</v>
      </c>
      <c r="H144" s="151" t="s">
        <v>3131</v>
      </c>
      <c r="I144" s="151" t="s">
        <v>3508</v>
      </c>
      <c r="J144" s="151"/>
      <c r="K144" s="151" t="s">
        <v>1651</v>
      </c>
      <c r="L144" s="151" t="s">
        <v>1652</v>
      </c>
      <c r="M144" s="151" t="s">
        <v>1880</v>
      </c>
      <c r="N144" s="151"/>
      <c r="O144" s="151" t="s">
        <v>3768</v>
      </c>
      <c r="P144" s="151"/>
      <c r="Q144" s="170"/>
    </row>
    <row r="145" spans="1:17" ht="44" customHeight="1">
      <c r="A145" s="170" t="s">
        <v>5544</v>
      </c>
      <c r="B145" s="171">
        <v>41422</v>
      </c>
      <c r="C145" s="170"/>
      <c r="D145" s="170" t="s">
        <v>5540</v>
      </c>
      <c r="E145" s="170" t="s">
        <v>4228</v>
      </c>
      <c r="F145" s="170" t="s">
        <v>442</v>
      </c>
      <c r="G145" s="170" t="s">
        <v>1046</v>
      </c>
      <c r="H145" s="170" t="s">
        <v>5543</v>
      </c>
      <c r="I145" s="170" t="s">
        <v>182</v>
      </c>
      <c r="J145" s="170" t="s">
        <v>63</v>
      </c>
      <c r="K145" s="170" t="s">
        <v>5541</v>
      </c>
      <c r="L145" s="170" t="s">
        <v>5542</v>
      </c>
      <c r="M145" s="170"/>
      <c r="N145" s="170"/>
      <c r="O145" s="170"/>
      <c r="P145" s="170"/>
      <c r="Q145" s="170"/>
    </row>
    <row r="146" spans="1:17" ht="11" customHeight="1">
      <c r="A146" s="151" t="s">
        <v>1403</v>
      </c>
      <c r="B146" s="137">
        <v>41415</v>
      </c>
      <c r="C146" s="151" t="s">
        <v>1493</v>
      </c>
      <c r="D146" s="151" t="s">
        <v>1655</v>
      </c>
      <c r="E146" s="151" t="s">
        <v>4230</v>
      </c>
      <c r="F146" s="149" t="s">
        <v>3299</v>
      </c>
      <c r="G146" s="151" t="s">
        <v>1046</v>
      </c>
      <c r="H146" s="151" t="s">
        <v>3137</v>
      </c>
      <c r="I146" s="151" t="s">
        <v>182</v>
      </c>
      <c r="J146" s="151" t="s">
        <v>1653</v>
      </c>
      <c r="K146" s="151" t="s">
        <v>1654</v>
      </c>
      <c r="L146" s="151" t="s">
        <v>3766</v>
      </c>
      <c r="M146" s="151" t="s">
        <v>1875</v>
      </c>
      <c r="N146" s="151" t="s">
        <v>3767</v>
      </c>
      <c r="O146" s="151" t="s">
        <v>3765</v>
      </c>
      <c r="P146" s="151"/>
      <c r="Q146" s="170"/>
    </row>
    <row r="147" spans="1:17" ht="33" customHeight="1">
      <c r="A147" s="151" t="s">
        <v>1404</v>
      </c>
      <c r="B147" s="137">
        <v>41411</v>
      </c>
      <c r="C147" s="151" t="s">
        <v>1494</v>
      </c>
      <c r="D147" s="151" t="s">
        <v>1657</v>
      </c>
      <c r="E147" s="151" t="s">
        <v>4227</v>
      </c>
      <c r="F147" s="149" t="s">
        <v>3299</v>
      </c>
      <c r="G147" s="151" t="s">
        <v>1046</v>
      </c>
      <c r="H147" s="151" t="s">
        <v>456</v>
      </c>
      <c r="I147" s="151" t="s">
        <v>182</v>
      </c>
      <c r="J147" s="151" t="s">
        <v>137</v>
      </c>
      <c r="K147" s="151" t="s">
        <v>1609</v>
      </c>
      <c r="L147" s="151" t="s">
        <v>1656</v>
      </c>
      <c r="M147" s="151" t="s">
        <v>1875</v>
      </c>
      <c r="N147" s="151" t="s">
        <v>3764</v>
      </c>
      <c r="O147" s="151" t="s">
        <v>3763</v>
      </c>
      <c r="P147" s="151"/>
      <c r="Q147" s="170"/>
    </row>
    <row r="148" spans="1:17" ht="44" customHeight="1">
      <c r="A148" s="151" t="s">
        <v>1405</v>
      </c>
      <c r="B148" s="137">
        <v>41411</v>
      </c>
      <c r="C148" s="151" t="s">
        <v>1496</v>
      </c>
      <c r="D148" s="151" t="s">
        <v>3761</v>
      </c>
      <c r="E148" s="151" t="s">
        <v>4228</v>
      </c>
      <c r="F148" s="151" t="s">
        <v>3220</v>
      </c>
      <c r="G148" s="151" t="s">
        <v>1048</v>
      </c>
      <c r="H148" s="151" t="s">
        <v>3127</v>
      </c>
      <c r="I148" s="151" t="s">
        <v>157</v>
      </c>
      <c r="J148" s="151" t="s">
        <v>146</v>
      </c>
      <c r="K148" s="151" t="s">
        <v>3757</v>
      </c>
      <c r="L148" s="151" t="s">
        <v>3760</v>
      </c>
      <c r="M148" s="151"/>
      <c r="N148" s="151"/>
      <c r="O148" s="151" t="s">
        <v>3759</v>
      </c>
      <c r="P148" s="151"/>
      <c r="Q148" s="170"/>
    </row>
    <row r="149" spans="1:17" ht="22" customHeight="1">
      <c r="A149" s="151" t="s">
        <v>5370</v>
      </c>
      <c r="B149" s="137" t="s">
        <v>5284</v>
      </c>
      <c r="C149" s="151"/>
      <c r="D149" s="151" t="s">
        <v>5369</v>
      </c>
      <c r="E149" s="151" t="s">
        <v>4225</v>
      </c>
      <c r="F149" s="151" t="s">
        <v>47</v>
      </c>
      <c r="G149" s="151" t="s">
        <v>1046</v>
      </c>
      <c r="H149" s="151" t="s">
        <v>446</v>
      </c>
      <c r="I149" s="151" t="s">
        <v>5187</v>
      </c>
      <c r="J149" s="151"/>
      <c r="K149" s="151" t="s">
        <v>5285</v>
      </c>
      <c r="L149" s="151" t="s">
        <v>5371</v>
      </c>
      <c r="M149" s="151"/>
      <c r="N149" s="151"/>
      <c r="O149" s="151"/>
      <c r="P149" s="151"/>
      <c r="Q149" s="170"/>
    </row>
    <row r="150" spans="1:17" ht="44" customHeight="1">
      <c r="A150" s="151" t="s">
        <v>5272</v>
      </c>
      <c r="B150" s="137" t="s">
        <v>5273</v>
      </c>
      <c r="C150" s="151"/>
      <c r="D150" s="151" t="s">
        <v>5274</v>
      </c>
      <c r="E150" s="151" t="s">
        <v>4227</v>
      </c>
      <c r="F150" s="151" t="s">
        <v>47</v>
      </c>
      <c r="G150" s="151" t="s">
        <v>1047</v>
      </c>
      <c r="H150" s="151" t="s">
        <v>483</v>
      </c>
      <c r="I150" s="151" t="s">
        <v>5187</v>
      </c>
      <c r="J150" s="151"/>
      <c r="K150" s="151" t="s">
        <v>5275</v>
      </c>
      <c r="L150" s="151" t="s">
        <v>5355</v>
      </c>
      <c r="M150" s="151"/>
      <c r="N150" s="151"/>
      <c r="O150" s="151"/>
      <c r="P150" s="151"/>
      <c r="Q150" s="170"/>
    </row>
    <row r="151" spans="1:17" ht="137" customHeight="1">
      <c r="A151" s="151" t="s">
        <v>104</v>
      </c>
      <c r="B151" s="137">
        <v>41393</v>
      </c>
      <c r="C151" s="151" t="s">
        <v>1495</v>
      </c>
      <c r="D151" s="151" t="s">
        <v>3762</v>
      </c>
      <c r="E151" s="151" t="s">
        <v>4235</v>
      </c>
      <c r="F151" s="151" t="s">
        <v>3299</v>
      </c>
      <c r="G151" s="151" t="s">
        <v>1046</v>
      </c>
      <c r="H151" s="151" t="s">
        <v>3127</v>
      </c>
      <c r="I151" s="151" t="s">
        <v>182</v>
      </c>
      <c r="J151" s="151" t="s">
        <v>442</v>
      </c>
      <c r="K151" s="151" t="s">
        <v>3755</v>
      </c>
      <c r="L151" s="151" t="s">
        <v>3756</v>
      </c>
      <c r="M151" s="151"/>
      <c r="N151" s="151"/>
      <c r="O151" s="151" t="s">
        <v>3758</v>
      </c>
      <c r="P151" s="157"/>
      <c r="Q151" s="170"/>
    </row>
    <row r="152" spans="1:17" ht="385" customHeight="1">
      <c r="A152" s="157" t="s">
        <v>4182</v>
      </c>
      <c r="B152" s="137">
        <v>41386</v>
      </c>
      <c r="C152" s="157" t="s">
        <v>4183</v>
      </c>
      <c r="D152" s="157" t="s">
        <v>4184</v>
      </c>
      <c r="E152" s="157" t="s">
        <v>4223</v>
      </c>
      <c r="F152" s="157" t="s">
        <v>3220</v>
      </c>
      <c r="G152" s="185" t="s">
        <v>1046</v>
      </c>
      <c r="H152" s="157" t="s">
        <v>446</v>
      </c>
      <c r="I152" s="157"/>
      <c r="J152" s="157"/>
      <c r="K152" s="157" t="s">
        <v>4010</v>
      </c>
      <c r="L152" s="157" t="s">
        <v>5074</v>
      </c>
      <c r="M152" s="157"/>
      <c r="N152" s="157"/>
      <c r="O152" s="157"/>
      <c r="P152" s="151"/>
      <c r="Q152" s="170"/>
    </row>
    <row r="153" spans="1:17" ht="77" customHeight="1">
      <c r="A153" s="170" t="s">
        <v>5621</v>
      </c>
      <c r="B153" s="171">
        <v>41359</v>
      </c>
      <c r="C153" s="170" t="s">
        <v>81</v>
      </c>
      <c r="D153" s="170" t="s">
        <v>5620</v>
      </c>
      <c r="E153" s="170" t="s">
        <v>4227</v>
      </c>
      <c r="F153" s="170" t="s">
        <v>47</v>
      </c>
      <c r="G153" s="170" t="s">
        <v>1046</v>
      </c>
      <c r="H153" s="170" t="s">
        <v>456</v>
      </c>
      <c r="I153" s="170"/>
      <c r="J153" s="170" t="s">
        <v>5619</v>
      </c>
      <c r="K153" s="7" t="s">
        <v>150</v>
      </c>
      <c r="L153" s="170" t="s">
        <v>5622</v>
      </c>
      <c r="M153" s="170"/>
      <c r="N153" s="170" t="s">
        <v>5623</v>
      </c>
      <c r="O153" s="170"/>
      <c r="P153" s="170"/>
      <c r="Q153" s="170"/>
    </row>
    <row r="154" spans="1:17" ht="55" customHeight="1">
      <c r="A154" s="168" t="s">
        <v>110</v>
      </c>
      <c r="B154" s="192">
        <v>41241</v>
      </c>
      <c r="C154" s="168"/>
      <c r="D154" s="168" t="s">
        <v>197</v>
      </c>
      <c r="E154" s="168" t="s">
        <v>4230</v>
      </c>
      <c r="F154" s="168" t="s">
        <v>47</v>
      </c>
      <c r="G154" s="193" t="s">
        <v>1047</v>
      </c>
      <c r="H154" s="168" t="s">
        <v>455</v>
      </c>
      <c r="I154" s="168" t="s">
        <v>3218</v>
      </c>
      <c r="J154" s="168"/>
      <c r="K154" s="168" t="s">
        <v>196</v>
      </c>
      <c r="L154" s="168" t="s">
        <v>5075</v>
      </c>
      <c r="M154" s="168" t="s">
        <v>1002</v>
      </c>
      <c r="N154" s="168"/>
      <c r="O154" s="168" t="s">
        <v>3787</v>
      </c>
      <c r="P154" s="170"/>
      <c r="Q154" s="170"/>
    </row>
    <row r="155" spans="1:17" ht="22" customHeight="1">
      <c r="A155" s="18" t="s">
        <v>5604</v>
      </c>
      <c r="B155" s="156" t="s">
        <v>4646</v>
      </c>
      <c r="C155" s="18" t="s">
        <v>3478</v>
      </c>
      <c r="D155" s="18" t="s">
        <v>3479</v>
      </c>
      <c r="E155" s="18" t="s">
        <v>4227</v>
      </c>
      <c r="F155" s="18" t="s">
        <v>47</v>
      </c>
      <c r="G155" s="18" t="s">
        <v>1046</v>
      </c>
      <c r="H155" s="18" t="s">
        <v>1894</v>
      </c>
      <c r="I155" s="18" t="s">
        <v>182</v>
      </c>
      <c r="J155" s="18" t="s">
        <v>137</v>
      </c>
      <c r="K155" s="18" t="s">
        <v>2051</v>
      </c>
      <c r="L155" s="18" t="s">
        <v>3480</v>
      </c>
      <c r="M155" s="18"/>
      <c r="N155" s="18" t="s">
        <v>5603</v>
      </c>
      <c r="O155" s="18" t="s">
        <v>3768</v>
      </c>
      <c r="P155" s="18"/>
      <c r="Q155" s="170"/>
    </row>
    <row r="156" spans="1:17" ht="54" customHeight="1">
      <c r="A156" s="170" t="s">
        <v>5551</v>
      </c>
      <c r="B156" s="171"/>
      <c r="C156" s="170"/>
      <c r="D156" s="170" t="s">
        <v>5552</v>
      </c>
      <c r="E156" s="170" t="s">
        <v>4227</v>
      </c>
      <c r="F156" s="170" t="s">
        <v>48</v>
      </c>
      <c r="G156" s="170"/>
      <c r="H156" s="170"/>
      <c r="I156" s="170"/>
      <c r="J156" s="170"/>
      <c r="K156" s="170" t="s">
        <v>5553</v>
      </c>
      <c r="L156" s="170"/>
      <c r="M156" s="170"/>
      <c r="N156" s="170"/>
      <c r="O156" s="170"/>
      <c r="P156" s="170"/>
      <c r="Q156" s="170"/>
    </row>
    <row r="157" spans="1:17">
      <c r="A157" s="170"/>
      <c r="B157" s="171"/>
      <c r="C157" s="170"/>
      <c r="D157" s="170"/>
      <c r="E157" s="170"/>
      <c r="F157" s="170"/>
      <c r="G157" s="170"/>
      <c r="H157" s="170"/>
      <c r="I157" s="170"/>
      <c r="J157" s="170"/>
      <c r="K157" s="170"/>
      <c r="L157" s="170"/>
      <c r="M157" s="170"/>
      <c r="N157" s="170"/>
      <c r="O157" s="170"/>
      <c r="P157" s="170"/>
      <c r="Q157" s="170"/>
    </row>
    <row r="158" spans="1:17">
      <c r="A158" s="170"/>
      <c r="B158" s="171"/>
      <c r="C158" s="170"/>
      <c r="D158" s="170"/>
      <c r="E158" s="170"/>
      <c r="F158" s="170"/>
      <c r="G158" s="170"/>
      <c r="H158" s="170"/>
      <c r="I158" s="170"/>
      <c r="J158" s="170"/>
      <c r="K158" s="170"/>
      <c r="L158" s="170"/>
      <c r="M158" s="170"/>
      <c r="N158" s="170"/>
      <c r="O158" s="170"/>
      <c r="P158" s="170"/>
      <c r="Q158" s="170"/>
    </row>
    <row r="159" spans="1:17">
      <c r="A159" s="170"/>
      <c r="B159" s="171"/>
      <c r="C159" s="170"/>
      <c r="D159" s="170"/>
      <c r="E159" s="170"/>
      <c r="F159" s="170"/>
      <c r="G159" s="170"/>
      <c r="H159" s="170"/>
      <c r="I159" s="170"/>
      <c r="J159" s="170"/>
      <c r="K159" s="170"/>
      <c r="L159" s="170"/>
      <c r="M159" s="170"/>
      <c r="N159" s="170"/>
      <c r="O159" s="170"/>
      <c r="P159" s="170"/>
      <c r="Q159" s="170"/>
    </row>
  </sheetData>
  <autoFilter ref="A1:P156">
    <sortState ref="A2:P156">
      <sortCondition descending="1" ref="B1:B156"/>
    </sortState>
  </autoFilter>
  <sortState ref="A2:P124">
    <sortCondition descending="1" ref="B124"/>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2"/>
  <sheetViews>
    <sheetView showGridLines="0" zoomScale="150" zoomScaleNormal="150" zoomScalePageLayoutView="150" workbookViewId="0">
      <pane ySplit="1" topLeftCell="A563" activePane="bottomLeft" state="frozen"/>
      <selection pane="bottomLeft" activeCell="A563" sqref="A563"/>
    </sheetView>
  </sheetViews>
  <sheetFormatPr baseColWidth="10" defaultColWidth="10.83203125" defaultRowHeight="13" x14ac:dyDescent="0"/>
  <cols>
    <col min="1" max="1" width="12.6640625" style="13" customWidth="1"/>
    <col min="2" max="2" width="12.6640625" style="136" customWidth="1"/>
    <col min="3" max="6" width="12.6640625" style="13" customWidth="1"/>
    <col min="7" max="7" width="12.6640625" style="8" customWidth="1"/>
    <col min="8" max="9" width="12.6640625" style="13" customWidth="1"/>
    <col min="10" max="10" width="7.83203125" style="13" customWidth="1"/>
    <col min="11" max="11" width="47.5" style="13" customWidth="1"/>
    <col min="12" max="12" width="26.6640625" style="13" customWidth="1"/>
    <col min="13" max="13" width="12.6640625" style="13" customWidth="1"/>
    <col min="14" max="14" width="16.33203125" style="13" customWidth="1"/>
    <col min="15" max="15" width="12.6640625" style="13" customWidth="1"/>
    <col min="16" max="16" width="12.5" style="13" customWidth="1"/>
    <col min="17" max="16384" width="10.83203125" style="13"/>
  </cols>
  <sheetData>
    <row r="1" spans="1:16" s="12" customFormat="1" ht="29" customHeight="1">
      <c r="A1" s="97" t="s">
        <v>5</v>
      </c>
      <c r="B1" s="134" t="s">
        <v>6</v>
      </c>
      <c r="C1" s="97" t="s">
        <v>806</v>
      </c>
      <c r="D1" s="97" t="s">
        <v>5174</v>
      </c>
      <c r="E1" s="97" t="s">
        <v>4224</v>
      </c>
      <c r="F1" s="97" t="s">
        <v>5173</v>
      </c>
      <c r="G1" s="99" t="s">
        <v>3212</v>
      </c>
      <c r="H1" s="97" t="s">
        <v>51</v>
      </c>
      <c r="I1" s="97" t="s">
        <v>49</v>
      </c>
      <c r="J1" s="97" t="s">
        <v>52</v>
      </c>
      <c r="K1" s="97" t="s">
        <v>7</v>
      </c>
      <c r="L1" s="97" t="s">
        <v>1</v>
      </c>
      <c r="M1" s="97" t="s">
        <v>3</v>
      </c>
      <c r="N1" s="97" t="s">
        <v>4</v>
      </c>
      <c r="O1" s="98" t="s">
        <v>45</v>
      </c>
      <c r="P1" s="98" t="s">
        <v>46</v>
      </c>
    </row>
    <row r="2" spans="1:16" ht="230" customHeight="1">
      <c r="A2" s="18" t="s">
        <v>3447</v>
      </c>
      <c r="B2" s="156" t="s">
        <v>3446</v>
      </c>
      <c r="C2" s="18" t="s">
        <v>3195</v>
      </c>
      <c r="D2" s="18" t="s">
        <v>3196</v>
      </c>
      <c r="E2" s="18" t="s">
        <v>4229</v>
      </c>
      <c r="F2" s="18" t="s">
        <v>47</v>
      </c>
      <c r="G2" s="18" t="s">
        <v>1046</v>
      </c>
      <c r="H2" s="18" t="s">
        <v>446</v>
      </c>
      <c r="I2" s="18" t="s">
        <v>3218</v>
      </c>
      <c r="J2" s="18"/>
      <c r="K2" s="18" t="s">
        <v>4026</v>
      </c>
      <c r="L2" s="18" t="s">
        <v>3197</v>
      </c>
      <c r="M2" s="18" t="s">
        <v>3198</v>
      </c>
      <c r="N2" s="18"/>
      <c r="O2" s="18" t="s">
        <v>4027</v>
      </c>
      <c r="P2" s="18"/>
    </row>
    <row r="3" spans="1:16" ht="216" customHeight="1">
      <c r="A3" s="7" t="s">
        <v>67</v>
      </c>
      <c r="B3" s="166">
        <v>41381</v>
      </c>
      <c r="C3" s="7" t="s">
        <v>68</v>
      </c>
      <c r="D3" s="7" t="s">
        <v>139</v>
      </c>
      <c r="E3" s="7" t="s">
        <v>4227</v>
      </c>
      <c r="F3" s="7" t="s">
        <v>47</v>
      </c>
      <c r="G3" s="167" t="s">
        <v>1046</v>
      </c>
      <c r="H3" s="7" t="s">
        <v>3128</v>
      </c>
      <c r="I3" s="7" t="s">
        <v>157</v>
      </c>
      <c r="J3" s="7" t="s">
        <v>137</v>
      </c>
      <c r="K3" s="7" t="s">
        <v>4256</v>
      </c>
      <c r="L3" s="7" t="s">
        <v>138</v>
      </c>
      <c r="M3" s="7"/>
      <c r="N3" s="7"/>
      <c r="O3" s="7" t="s">
        <v>3963</v>
      </c>
      <c r="P3" s="7"/>
    </row>
    <row r="4" spans="1:16" ht="197" customHeight="1">
      <c r="A4" s="7" t="s">
        <v>69</v>
      </c>
      <c r="B4" s="166">
        <v>41380</v>
      </c>
      <c r="C4" s="7" t="s">
        <v>71</v>
      </c>
      <c r="D4" s="7" t="s">
        <v>140</v>
      </c>
      <c r="E4" s="7" t="s">
        <v>4227</v>
      </c>
      <c r="F4" s="7" t="s">
        <v>48</v>
      </c>
      <c r="G4" s="167" t="s">
        <v>1047</v>
      </c>
      <c r="H4" s="7" t="s">
        <v>446</v>
      </c>
      <c r="I4" s="7" t="s">
        <v>157</v>
      </c>
      <c r="J4" s="7" t="s">
        <v>60</v>
      </c>
      <c r="K4" s="7" t="s">
        <v>142</v>
      </c>
      <c r="L4" s="7" t="s">
        <v>144</v>
      </c>
      <c r="M4" s="7"/>
      <c r="N4" s="168" t="s">
        <v>3313</v>
      </c>
      <c r="O4" s="7"/>
      <c r="P4" s="7"/>
    </row>
    <row r="5" spans="1:16" ht="254" customHeight="1">
      <c r="A5" s="7" t="s">
        <v>69</v>
      </c>
      <c r="B5" s="166">
        <v>41380</v>
      </c>
      <c r="C5" s="7" t="s">
        <v>72</v>
      </c>
      <c r="D5" s="7" t="s">
        <v>1005</v>
      </c>
      <c r="E5" s="7" t="s">
        <v>4227</v>
      </c>
      <c r="F5" s="7" t="s">
        <v>3220</v>
      </c>
      <c r="G5" s="167" t="s">
        <v>1047</v>
      </c>
      <c r="H5" s="7" t="s">
        <v>456</v>
      </c>
      <c r="I5" s="7" t="s">
        <v>157</v>
      </c>
      <c r="J5" s="7" t="s">
        <v>146</v>
      </c>
      <c r="K5" s="7" t="s">
        <v>145</v>
      </c>
      <c r="L5" s="7" t="s">
        <v>5616</v>
      </c>
      <c r="M5" s="7"/>
      <c r="N5" s="7" t="s">
        <v>5617</v>
      </c>
      <c r="O5" s="7" t="s">
        <v>3768</v>
      </c>
      <c r="P5" s="7"/>
    </row>
    <row r="6" spans="1:16" ht="54" customHeight="1">
      <c r="A6" s="7" t="s">
        <v>69</v>
      </c>
      <c r="B6" s="166">
        <v>41380</v>
      </c>
      <c r="C6" s="7" t="s">
        <v>70</v>
      </c>
      <c r="D6" s="7" t="s">
        <v>140</v>
      </c>
      <c r="E6" s="7" t="s">
        <v>4227</v>
      </c>
      <c r="F6" s="7" t="s">
        <v>47</v>
      </c>
      <c r="G6" s="167" t="s">
        <v>1047</v>
      </c>
      <c r="H6" s="7" t="s">
        <v>456</v>
      </c>
      <c r="I6" s="7" t="s">
        <v>182</v>
      </c>
      <c r="J6" s="7" t="s">
        <v>141</v>
      </c>
      <c r="K6" s="7" t="s">
        <v>143</v>
      </c>
      <c r="L6" s="7" t="s">
        <v>3670</v>
      </c>
      <c r="M6" s="7"/>
      <c r="N6" s="168" t="s">
        <v>3671</v>
      </c>
      <c r="O6" s="7" t="s">
        <v>3768</v>
      </c>
      <c r="P6" s="7"/>
    </row>
    <row r="7" spans="1:16" ht="137" customHeight="1">
      <c r="A7" s="7" t="s">
        <v>73</v>
      </c>
      <c r="B7" s="166">
        <v>41368</v>
      </c>
      <c r="C7" s="7" t="s">
        <v>74</v>
      </c>
      <c r="D7" s="7"/>
      <c r="E7" s="7"/>
      <c r="F7" s="7" t="s">
        <v>48</v>
      </c>
      <c r="G7" s="167"/>
      <c r="H7" s="7" t="s">
        <v>464</v>
      </c>
      <c r="I7" s="7"/>
      <c r="J7" s="7"/>
      <c r="K7" s="7"/>
      <c r="L7" s="7"/>
      <c r="M7" s="7"/>
      <c r="N7" s="7"/>
      <c r="O7" s="7"/>
      <c r="P7" s="7"/>
    </row>
    <row r="8" spans="1:16" ht="189" customHeight="1">
      <c r="A8" s="7" t="s">
        <v>75</v>
      </c>
      <c r="B8" s="166">
        <v>41364</v>
      </c>
      <c r="C8" s="7" t="s">
        <v>76</v>
      </c>
      <c r="D8" s="7" t="s">
        <v>147</v>
      </c>
      <c r="E8" s="7" t="s">
        <v>4227</v>
      </c>
      <c r="F8" s="7" t="s">
        <v>47</v>
      </c>
      <c r="G8" s="167" t="s">
        <v>1046</v>
      </c>
      <c r="H8" s="7" t="s">
        <v>455</v>
      </c>
      <c r="I8" s="7" t="s">
        <v>182</v>
      </c>
      <c r="J8" s="7" t="s">
        <v>63</v>
      </c>
      <c r="K8" s="7" t="s">
        <v>4257</v>
      </c>
      <c r="L8" s="7" t="s">
        <v>5066</v>
      </c>
      <c r="M8" s="7"/>
      <c r="N8" s="168" t="s">
        <v>3311</v>
      </c>
      <c r="O8" s="7" t="s">
        <v>3931</v>
      </c>
      <c r="P8" s="7"/>
    </row>
    <row r="9" spans="1:16" ht="140" customHeight="1">
      <c r="A9" s="7" t="s">
        <v>77</v>
      </c>
      <c r="B9" s="166">
        <v>41362</v>
      </c>
      <c r="C9" s="7" t="s">
        <v>78</v>
      </c>
      <c r="D9" s="7" t="s">
        <v>149</v>
      </c>
      <c r="E9" s="7" t="s">
        <v>4225</v>
      </c>
      <c r="F9" s="7" t="s">
        <v>47</v>
      </c>
      <c r="G9" s="167" t="s">
        <v>1048</v>
      </c>
      <c r="H9" s="7" t="s">
        <v>455</v>
      </c>
      <c r="I9" s="7" t="s">
        <v>182</v>
      </c>
      <c r="J9" s="7" t="s">
        <v>1049</v>
      </c>
      <c r="K9" s="7" t="s">
        <v>4258</v>
      </c>
      <c r="L9" s="7" t="s">
        <v>148</v>
      </c>
      <c r="M9" s="7"/>
      <c r="N9" s="7"/>
      <c r="O9" s="7" t="s">
        <v>3842</v>
      </c>
      <c r="P9" s="7"/>
    </row>
    <row r="10" spans="1:16" ht="79" customHeight="1">
      <c r="A10" s="7" t="s">
        <v>79</v>
      </c>
      <c r="B10" s="166">
        <v>41360</v>
      </c>
      <c r="C10" s="7" t="s">
        <v>80</v>
      </c>
      <c r="D10" s="7" t="s">
        <v>151</v>
      </c>
      <c r="E10" s="7" t="s">
        <v>4227</v>
      </c>
      <c r="F10" s="7" t="s">
        <v>3220</v>
      </c>
      <c r="G10" s="167" t="s">
        <v>1046</v>
      </c>
      <c r="H10" s="7" t="s">
        <v>446</v>
      </c>
      <c r="I10" s="7" t="s">
        <v>157</v>
      </c>
      <c r="J10" s="7" t="s">
        <v>146</v>
      </c>
      <c r="K10" s="7" t="s">
        <v>150</v>
      </c>
      <c r="L10" s="7" t="s">
        <v>5618</v>
      </c>
      <c r="M10" s="7"/>
      <c r="N10" s="7"/>
      <c r="O10" s="7" t="s">
        <v>3912</v>
      </c>
      <c r="P10" s="7"/>
    </row>
    <row r="11" spans="1:16" ht="64" customHeight="1">
      <c r="A11" s="7" t="s">
        <v>79</v>
      </c>
      <c r="B11" s="166">
        <v>41359</v>
      </c>
      <c r="C11" s="7" t="s">
        <v>81</v>
      </c>
      <c r="D11" s="7" t="s">
        <v>151</v>
      </c>
      <c r="E11" s="7" t="s">
        <v>4227</v>
      </c>
      <c r="F11" s="7" t="s">
        <v>3220</v>
      </c>
      <c r="G11" s="167" t="s">
        <v>1046</v>
      </c>
      <c r="H11" s="7" t="s">
        <v>456</v>
      </c>
      <c r="I11" s="7" t="s">
        <v>157</v>
      </c>
      <c r="J11" s="7" t="s">
        <v>63</v>
      </c>
      <c r="K11" s="7" t="s">
        <v>152</v>
      </c>
      <c r="L11" s="7" t="s">
        <v>5067</v>
      </c>
      <c r="M11" s="7"/>
      <c r="N11" s="7"/>
      <c r="O11" s="7" t="s">
        <v>3830</v>
      </c>
      <c r="P11" s="7"/>
    </row>
    <row r="12" spans="1:16" ht="327" customHeight="1">
      <c r="A12" s="7" t="s">
        <v>82</v>
      </c>
      <c r="B12" s="166">
        <v>41345</v>
      </c>
      <c r="C12" s="7" t="s">
        <v>83</v>
      </c>
      <c r="D12" s="7" t="s">
        <v>156</v>
      </c>
      <c r="E12" s="7" t="s">
        <v>4232</v>
      </c>
      <c r="F12" s="7" t="s">
        <v>3299</v>
      </c>
      <c r="G12" s="167" t="s">
        <v>1048</v>
      </c>
      <c r="H12" s="7" t="s">
        <v>3127</v>
      </c>
      <c r="I12" s="7" t="s">
        <v>157</v>
      </c>
      <c r="J12" s="7" t="s">
        <v>5069</v>
      </c>
      <c r="K12" s="7" t="s">
        <v>155</v>
      </c>
      <c r="L12" s="7" t="s">
        <v>5068</v>
      </c>
      <c r="M12" s="7"/>
      <c r="N12" s="168" t="s">
        <v>3314</v>
      </c>
      <c r="O12" s="7" t="s">
        <v>3850</v>
      </c>
      <c r="P12" s="7"/>
    </row>
    <row r="13" spans="1:16" ht="206" customHeight="1">
      <c r="A13" s="7" t="s">
        <v>84</v>
      </c>
      <c r="B13" s="166">
        <v>41330</v>
      </c>
      <c r="C13" s="7" t="s">
        <v>4180</v>
      </c>
      <c r="D13" s="7" t="s">
        <v>4181</v>
      </c>
      <c r="E13" s="7" t="s">
        <v>4229</v>
      </c>
      <c r="F13" s="7" t="s">
        <v>3170</v>
      </c>
      <c r="G13" s="167" t="s">
        <v>1046</v>
      </c>
      <c r="H13" s="7" t="s">
        <v>3128</v>
      </c>
      <c r="I13" s="7" t="s">
        <v>3877</v>
      </c>
      <c r="J13" s="7"/>
      <c r="K13" s="7" t="s">
        <v>158</v>
      </c>
      <c r="L13" s="7" t="s">
        <v>3693</v>
      </c>
      <c r="M13" s="7"/>
      <c r="N13" s="7" t="s">
        <v>5624</v>
      </c>
      <c r="O13" s="7" t="s">
        <v>3933</v>
      </c>
      <c r="P13" s="7"/>
    </row>
    <row r="14" spans="1:16" ht="161" customHeight="1">
      <c r="A14" s="7" t="s">
        <v>85</v>
      </c>
      <c r="B14" s="166">
        <v>41325</v>
      </c>
      <c r="C14" s="7" t="s">
        <v>86</v>
      </c>
      <c r="D14" s="7" t="s">
        <v>160</v>
      </c>
      <c r="E14" s="7" t="s">
        <v>4235</v>
      </c>
      <c r="F14" s="7" t="s">
        <v>3299</v>
      </c>
      <c r="G14" s="167" t="s">
        <v>1046</v>
      </c>
      <c r="H14" s="7" t="s">
        <v>3139</v>
      </c>
      <c r="I14" s="7" t="s">
        <v>182</v>
      </c>
      <c r="J14" s="7" t="s">
        <v>3669</v>
      </c>
      <c r="K14" s="7" t="s">
        <v>3964</v>
      </c>
      <c r="L14" s="7" t="s">
        <v>159</v>
      </c>
      <c r="M14" s="7"/>
      <c r="N14" s="168" t="s">
        <v>3311</v>
      </c>
      <c r="O14" s="7" t="s">
        <v>3965</v>
      </c>
      <c r="P14" s="7"/>
    </row>
    <row r="15" spans="1:16" ht="189" customHeight="1">
      <c r="A15" s="7" t="s">
        <v>87</v>
      </c>
      <c r="B15" s="166">
        <v>41325</v>
      </c>
      <c r="C15" s="7" t="s">
        <v>88</v>
      </c>
      <c r="D15" s="7" t="s">
        <v>161</v>
      </c>
      <c r="E15" s="7" t="s">
        <v>4227</v>
      </c>
      <c r="F15" s="7" t="s">
        <v>3299</v>
      </c>
      <c r="G15" s="167" t="s">
        <v>1048</v>
      </c>
      <c r="H15" s="7" t="s">
        <v>3127</v>
      </c>
      <c r="I15" s="7" t="s">
        <v>164</v>
      </c>
      <c r="J15" s="7" t="s">
        <v>442</v>
      </c>
      <c r="K15" s="7" t="s">
        <v>162</v>
      </c>
      <c r="L15" s="7" t="s">
        <v>163</v>
      </c>
      <c r="M15" s="7" t="s">
        <v>5600</v>
      </c>
      <c r="N15" s="7"/>
      <c r="O15" s="7" t="s">
        <v>3935</v>
      </c>
      <c r="P15" s="7"/>
    </row>
    <row r="16" spans="1:16" ht="271" customHeight="1">
      <c r="A16" s="7" t="s">
        <v>89</v>
      </c>
      <c r="B16" s="166">
        <v>41313</v>
      </c>
      <c r="C16" s="7" t="s">
        <v>90</v>
      </c>
      <c r="D16" s="7" t="s">
        <v>167</v>
      </c>
      <c r="E16" s="7" t="s">
        <v>4226</v>
      </c>
      <c r="F16" s="7" t="s">
        <v>47</v>
      </c>
      <c r="G16" s="167" t="s">
        <v>1046</v>
      </c>
      <c r="H16" s="7" t="s">
        <v>3127</v>
      </c>
      <c r="I16" s="7" t="s">
        <v>182</v>
      </c>
      <c r="J16" s="7" t="s">
        <v>5625</v>
      </c>
      <c r="K16" s="7" t="s">
        <v>165</v>
      </c>
      <c r="L16" s="7" t="s">
        <v>166</v>
      </c>
      <c r="M16" s="7"/>
      <c r="N16" s="7" t="s">
        <v>3668</v>
      </c>
      <c r="O16" s="7" t="s">
        <v>3931</v>
      </c>
      <c r="P16" s="7"/>
    </row>
    <row r="17" spans="1:16" ht="229.5" customHeight="1">
      <c r="A17" s="7" t="s">
        <v>91</v>
      </c>
      <c r="B17" s="166">
        <v>41306</v>
      </c>
      <c r="C17" s="7" t="s">
        <v>92</v>
      </c>
      <c r="D17" s="7" t="s">
        <v>169</v>
      </c>
      <c r="E17" s="7" t="s">
        <v>4225</v>
      </c>
      <c r="F17" s="7" t="s">
        <v>3220</v>
      </c>
      <c r="G17" s="167" t="s">
        <v>1046</v>
      </c>
      <c r="H17" s="7" t="s">
        <v>3127</v>
      </c>
      <c r="I17" s="7" t="s">
        <v>182</v>
      </c>
      <c r="J17" s="7" t="s">
        <v>170</v>
      </c>
      <c r="K17" s="7" t="s">
        <v>3966</v>
      </c>
      <c r="L17" s="7" t="s">
        <v>168</v>
      </c>
      <c r="M17" s="7"/>
      <c r="N17" s="7" t="s">
        <v>5000</v>
      </c>
      <c r="O17" s="7" t="s">
        <v>3759</v>
      </c>
      <c r="P17" s="7"/>
    </row>
    <row r="18" spans="1:16" ht="148.5" customHeight="1">
      <c r="A18" s="7" t="s">
        <v>93</v>
      </c>
      <c r="B18" s="166">
        <v>41303</v>
      </c>
      <c r="C18" s="7" t="s">
        <v>94</v>
      </c>
      <c r="D18" s="7" t="s">
        <v>171</v>
      </c>
      <c r="E18" s="7" t="s">
        <v>4225</v>
      </c>
      <c r="F18" s="7" t="s">
        <v>47</v>
      </c>
      <c r="G18" s="167" t="s">
        <v>1046</v>
      </c>
      <c r="H18" s="7" t="s">
        <v>3127</v>
      </c>
      <c r="I18" s="7" t="s">
        <v>157</v>
      </c>
      <c r="J18" s="7" t="s">
        <v>60</v>
      </c>
      <c r="K18" s="7" t="s">
        <v>173</v>
      </c>
      <c r="L18" s="7" t="s">
        <v>172</v>
      </c>
      <c r="M18" s="7"/>
      <c r="N18" s="7" t="s">
        <v>3667</v>
      </c>
      <c r="O18" s="7" t="s">
        <v>3938</v>
      </c>
      <c r="P18" s="7"/>
    </row>
    <row r="19" spans="1:16" ht="243" customHeight="1">
      <c r="A19" s="7" t="s">
        <v>95</v>
      </c>
      <c r="B19" s="166">
        <v>41299</v>
      </c>
      <c r="C19" s="7" t="s">
        <v>96</v>
      </c>
      <c r="D19" s="7" t="s">
        <v>176</v>
      </c>
      <c r="E19" s="7" t="s">
        <v>4229</v>
      </c>
      <c r="F19" s="7" t="s">
        <v>47</v>
      </c>
      <c r="G19" s="167" t="s">
        <v>1046</v>
      </c>
      <c r="H19" s="7" t="s">
        <v>464</v>
      </c>
      <c r="I19" s="7" t="s">
        <v>182</v>
      </c>
      <c r="J19" s="7" t="s">
        <v>1049</v>
      </c>
      <c r="K19" s="7" t="s">
        <v>174</v>
      </c>
      <c r="L19" s="7" t="s">
        <v>175</v>
      </c>
      <c r="M19" s="7"/>
      <c r="N19" s="7" t="s">
        <v>3666</v>
      </c>
      <c r="O19" s="7" t="s">
        <v>3830</v>
      </c>
      <c r="P19" s="7"/>
    </row>
    <row r="20" spans="1:16" ht="216" customHeight="1">
      <c r="A20" s="7" t="s">
        <v>97</v>
      </c>
      <c r="B20" s="166">
        <v>41292</v>
      </c>
      <c r="C20" s="7" t="s">
        <v>98</v>
      </c>
      <c r="D20" s="7" t="s">
        <v>178</v>
      </c>
      <c r="E20" s="7" t="s">
        <v>4227</v>
      </c>
      <c r="F20" s="7" t="s">
        <v>3220</v>
      </c>
      <c r="G20" s="167" t="s">
        <v>1046</v>
      </c>
      <c r="H20" s="7" t="s">
        <v>446</v>
      </c>
      <c r="I20" s="7"/>
      <c r="J20" s="7"/>
      <c r="K20" s="7" t="s">
        <v>179</v>
      </c>
      <c r="L20" s="7" t="s">
        <v>177</v>
      </c>
      <c r="M20" s="7"/>
      <c r="N20" s="7" t="s">
        <v>5356</v>
      </c>
      <c r="O20" s="7" t="s">
        <v>3768</v>
      </c>
      <c r="P20" s="7"/>
    </row>
    <row r="21" spans="1:16" ht="216" customHeight="1">
      <c r="A21" s="7" t="s">
        <v>82</v>
      </c>
      <c r="B21" s="166">
        <v>41291</v>
      </c>
      <c r="C21" s="7" t="s">
        <v>99</v>
      </c>
      <c r="D21" s="7" t="s">
        <v>156</v>
      </c>
      <c r="E21" s="7" t="s">
        <v>4232</v>
      </c>
      <c r="F21" s="7" t="s">
        <v>3220</v>
      </c>
      <c r="G21" s="167" t="s">
        <v>1048</v>
      </c>
      <c r="H21" s="7" t="s">
        <v>464</v>
      </c>
      <c r="I21" s="7" t="s">
        <v>157</v>
      </c>
      <c r="J21" s="7" t="s">
        <v>799</v>
      </c>
      <c r="K21" s="7" t="s">
        <v>181</v>
      </c>
      <c r="L21" s="7" t="s">
        <v>180</v>
      </c>
      <c r="M21" s="7"/>
      <c r="N21" s="7" t="s">
        <v>3705</v>
      </c>
      <c r="O21" s="7" t="s">
        <v>3787</v>
      </c>
      <c r="P21" s="7"/>
    </row>
    <row r="22" spans="1:16" ht="270" customHeight="1">
      <c r="A22" s="7" t="s">
        <v>100</v>
      </c>
      <c r="B22" s="166">
        <v>41271</v>
      </c>
      <c r="C22" s="7" t="s">
        <v>101</v>
      </c>
      <c r="D22" s="7" t="s">
        <v>186</v>
      </c>
      <c r="E22" s="7" t="s">
        <v>4226</v>
      </c>
      <c r="F22" s="7" t="s">
        <v>3299</v>
      </c>
      <c r="G22" s="167" t="s">
        <v>1046</v>
      </c>
      <c r="H22" s="7" t="s">
        <v>3127</v>
      </c>
      <c r="I22" s="7" t="s">
        <v>183</v>
      </c>
      <c r="J22" s="7" t="s">
        <v>63</v>
      </c>
      <c r="K22" s="7" t="s">
        <v>184</v>
      </c>
      <c r="L22" s="7" t="s">
        <v>185</v>
      </c>
      <c r="M22" s="7"/>
      <c r="N22" s="7"/>
      <c r="O22" s="7" t="s">
        <v>3772</v>
      </c>
      <c r="P22" s="7"/>
    </row>
    <row r="23" spans="1:16" ht="162" customHeight="1">
      <c r="A23" s="7" t="s">
        <v>102</v>
      </c>
      <c r="B23" s="166">
        <v>41263</v>
      </c>
      <c r="C23" s="7" t="s">
        <v>103</v>
      </c>
      <c r="D23" s="7" t="s">
        <v>187</v>
      </c>
      <c r="E23" s="7" t="s">
        <v>4231</v>
      </c>
      <c r="F23" s="7" t="s">
        <v>47</v>
      </c>
      <c r="G23" s="167" t="s">
        <v>1046</v>
      </c>
      <c r="H23" s="7" t="s">
        <v>464</v>
      </c>
      <c r="I23" s="7" t="s">
        <v>182</v>
      </c>
      <c r="J23" s="7" t="s">
        <v>3664</v>
      </c>
      <c r="K23" s="7" t="s">
        <v>188</v>
      </c>
      <c r="L23" s="7" t="s">
        <v>3663</v>
      </c>
      <c r="M23" s="7"/>
      <c r="N23" s="7"/>
      <c r="O23" s="7" t="s">
        <v>3772</v>
      </c>
      <c r="P23" s="7"/>
    </row>
    <row r="24" spans="1:16" ht="324" customHeight="1">
      <c r="A24" s="7" t="s">
        <v>5292</v>
      </c>
      <c r="B24" s="166" t="s">
        <v>5293</v>
      </c>
      <c r="C24" s="7"/>
      <c r="D24" s="7" t="s">
        <v>5294</v>
      </c>
      <c r="E24" s="7" t="s">
        <v>4226</v>
      </c>
      <c r="F24" s="7" t="s">
        <v>3170</v>
      </c>
      <c r="G24" s="167" t="s">
        <v>1046</v>
      </c>
      <c r="H24" s="7" t="s">
        <v>446</v>
      </c>
      <c r="I24" s="7"/>
      <c r="J24" s="7"/>
      <c r="K24" s="7" t="s">
        <v>5295</v>
      </c>
      <c r="L24" s="7" t="s">
        <v>5305</v>
      </c>
      <c r="M24" s="7"/>
      <c r="N24" s="7" t="s">
        <v>5574</v>
      </c>
      <c r="O24" s="7"/>
      <c r="P24" s="7"/>
    </row>
    <row r="25" spans="1:16" ht="270" customHeight="1">
      <c r="A25" s="7" t="s">
        <v>104</v>
      </c>
      <c r="B25" s="166">
        <v>41253</v>
      </c>
      <c r="C25" s="7" t="s">
        <v>105</v>
      </c>
      <c r="D25" s="7" t="s">
        <v>192</v>
      </c>
      <c r="E25" s="7" t="s">
        <v>4235</v>
      </c>
      <c r="F25" s="7" t="s">
        <v>3299</v>
      </c>
      <c r="G25" s="167" t="s">
        <v>1046</v>
      </c>
      <c r="H25" s="7" t="s">
        <v>3140</v>
      </c>
      <c r="I25" s="7" t="s">
        <v>182</v>
      </c>
      <c r="J25" s="7" t="s">
        <v>63</v>
      </c>
      <c r="K25" s="7" t="s">
        <v>190</v>
      </c>
      <c r="L25" s="7" t="s">
        <v>191</v>
      </c>
      <c r="M25" s="7"/>
      <c r="N25" s="7" t="s">
        <v>3662</v>
      </c>
      <c r="O25" s="7" t="s">
        <v>3967</v>
      </c>
      <c r="P25" s="7"/>
    </row>
    <row r="26" spans="1:16" ht="27" customHeight="1">
      <c r="A26" s="7" t="s">
        <v>106</v>
      </c>
      <c r="B26" s="166">
        <v>41246</v>
      </c>
      <c r="C26" s="7" t="s">
        <v>107</v>
      </c>
      <c r="D26" s="7" t="s">
        <v>195</v>
      </c>
      <c r="E26" s="7"/>
      <c r="F26" s="7" t="s">
        <v>48</v>
      </c>
      <c r="G26" s="167"/>
      <c r="H26" s="7" t="s">
        <v>464</v>
      </c>
      <c r="I26" s="7"/>
      <c r="J26" s="7"/>
      <c r="K26" s="7" t="s">
        <v>193</v>
      </c>
      <c r="L26" s="7" t="s">
        <v>194</v>
      </c>
      <c r="M26" s="7"/>
      <c r="N26" s="7"/>
      <c r="O26" s="7"/>
      <c r="P26" s="7"/>
    </row>
    <row r="27" spans="1:16" ht="283.5" customHeight="1">
      <c r="A27" s="7" t="s">
        <v>108</v>
      </c>
      <c r="B27" s="166">
        <v>41242</v>
      </c>
      <c r="C27" s="7" t="s">
        <v>109</v>
      </c>
      <c r="D27" s="7"/>
      <c r="E27" s="7"/>
      <c r="F27" s="7" t="s">
        <v>48</v>
      </c>
      <c r="G27" s="167"/>
      <c r="H27" s="7"/>
      <c r="I27" s="7"/>
      <c r="J27" s="7"/>
      <c r="K27" s="7"/>
      <c r="L27" s="7"/>
      <c r="M27" s="7"/>
      <c r="N27" s="7"/>
      <c r="O27" s="7"/>
      <c r="P27" s="7"/>
    </row>
    <row r="28" spans="1:16" ht="283.5" customHeight="1">
      <c r="A28" s="7" t="s">
        <v>110</v>
      </c>
      <c r="B28" s="166">
        <v>41241</v>
      </c>
      <c r="C28" s="7" t="s">
        <v>111</v>
      </c>
      <c r="D28" s="7" t="s">
        <v>197</v>
      </c>
      <c r="E28" s="7" t="s">
        <v>4230</v>
      </c>
      <c r="F28" s="7" t="s">
        <v>3220</v>
      </c>
      <c r="G28" s="167" t="s">
        <v>1047</v>
      </c>
      <c r="H28" s="7" t="s">
        <v>455</v>
      </c>
      <c r="I28" s="7" t="s">
        <v>3877</v>
      </c>
      <c r="J28" s="7"/>
      <c r="K28" s="7" t="s">
        <v>196</v>
      </c>
      <c r="L28" s="7" t="s">
        <v>198</v>
      </c>
      <c r="M28" s="7" t="s">
        <v>1002</v>
      </c>
      <c r="N28" s="7" t="s">
        <v>5075</v>
      </c>
      <c r="O28" s="7" t="s">
        <v>3787</v>
      </c>
      <c r="P28" s="7"/>
    </row>
    <row r="29" spans="1:16" ht="310.5" customHeight="1">
      <c r="A29" s="7" t="s">
        <v>112</v>
      </c>
      <c r="B29" s="166">
        <v>41239</v>
      </c>
      <c r="C29" s="7" t="s">
        <v>113</v>
      </c>
      <c r="D29" s="7" t="s">
        <v>201</v>
      </c>
      <c r="E29" s="7" t="s">
        <v>4229</v>
      </c>
      <c r="F29" s="7" t="s">
        <v>47</v>
      </c>
      <c r="G29" s="167" t="s">
        <v>1046</v>
      </c>
      <c r="H29" s="7" t="s">
        <v>3138</v>
      </c>
      <c r="I29" s="7" t="s">
        <v>182</v>
      </c>
      <c r="J29" s="7" t="s">
        <v>63</v>
      </c>
      <c r="K29" s="7" t="s">
        <v>199</v>
      </c>
      <c r="L29" s="7" t="s">
        <v>200</v>
      </c>
      <c r="M29" s="7"/>
      <c r="N29" s="7"/>
      <c r="O29" s="7" t="s">
        <v>3935</v>
      </c>
      <c r="P29" s="7"/>
    </row>
    <row r="30" spans="1:16" ht="283.5" customHeight="1">
      <c r="A30" s="7" t="s">
        <v>85</v>
      </c>
      <c r="B30" s="166">
        <v>41233</v>
      </c>
      <c r="C30" s="7" t="s">
        <v>116</v>
      </c>
      <c r="D30" s="7" t="s">
        <v>208</v>
      </c>
      <c r="E30" s="7" t="s">
        <v>4235</v>
      </c>
      <c r="F30" s="7" t="s">
        <v>3220</v>
      </c>
      <c r="G30" s="167" t="s">
        <v>1046</v>
      </c>
      <c r="H30" s="7" t="s">
        <v>464</v>
      </c>
      <c r="I30" s="7"/>
      <c r="J30" s="7" t="s">
        <v>5626</v>
      </c>
      <c r="K30" s="7" t="s">
        <v>206</v>
      </c>
      <c r="L30" s="7" t="s">
        <v>207</v>
      </c>
      <c r="M30" s="7"/>
      <c r="N30" s="7"/>
      <c r="O30" s="7" t="s">
        <v>3926</v>
      </c>
      <c r="P30" s="7"/>
    </row>
    <row r="31" spans="1:16" ht="175.5" customHeight="1">
      <c r="A31" s="7" t="s">
        <v>117</v>
      </c>
      <c r="B31" s="166">
        <v>41233</v>
      </c>
      <c r="C31" s="7" t="s">
        <v>118</v>
      </c>
      <c r="D31" s="7" t="s">
        <v>1003</v>
      </c>
      <c r="E31" s="7"/>
      <c r="F31" s="7" t="s">
        <v>3220</v>
      </c>
      <c r="G31" s="167" t="s">
        <v>1046</v>
      </c>
      <c r="H31" s="7" t="s">
        <v>446</v>
      </c>
      <c r="I31" s="7"/>
      <c r="J31" s="7"/>
      <c r="K31" s="7" t="s">
        <v>209</v>
      </c>
      <c r="L31" s="7" t="s">
        <v>5754</v>
      </c>
      <c r="M31" s="7"/>
      <c r="N31" s="7"/>
      <c r="O31" s="7" t="s">
        <v>3768</v>
      </c>
      <c r="P31" s="7"/>
    </row>
    <row r="32" spans="1:16" ht="283.5" customHeight="1">
      <c r="A32" s="7" t="s">
        <v>114</v>
      </c>
      <c r="B32" s="166">
        <v>41233</v>
      </c>
      <c r="C32" s="7" t="s">
        <v>115</v>
      </c>
      <c r="D32" s="7" t="s">
        <v>205</v>
      </c>
      <c r="E32" s="7" t="s">
        <v>4229</v>
      </c>
      <c r="F32" s="7" t="s">
        <v>3299</v>
      </c>
      <c r="G32" s="167" t="s">
        <v>1046</v>
      </c>
      <c r="H32" s="7" t="s">
        <v>464</v>
      </c>
      <c r="I32" s="7" t="s">
        <v>157</v>
      </c>
      <c r="J32" s="7" t="s">
        <v>202</v>
      </c>
      <c r="K32" s="7" t="s">
        <v>203</v>
      </c>
      <c r="L32" s="7" t="s">
        <v>204</v>
      </c>
      <c r="M32" s="7"/>
      <c r="N32" s="7" t="s">
        <v>3311</v>
      </c>
      <c r="O32" s="7" t="s">
        <v>3772</v>
      </c>
      <c r="P32" s="7"/>
    </row>
    <row r="33" spans="1:16" ht="148.5" customHeight="1">
      <c r="A33" s="7" t="s">
        <v>119</v>
      </c>
      <c r="B33" s="166">
        <v>41232</v>
      </c>
      <c r="C33" s="7" t="s">
        <v>120</v>
      </c>
      <c r="D33" s="7" t="s">
        <v>212</v>
      </c>
      <c r="E33" s="7" t="s">
        <v>4236</v>
      </c>
      <c r="F33" s="7" t="s">
        <v>3299</v>
      </c>
      <c r="G33" s="167" t="s">
        <v>1048</v>
      </c>
      <c r="H33" s="7" t="s">
        <v>3127</v>
      </c>
      <c r="I33" s="7" t="s">
        <v>182</v>
      </c>
      <c r="J33" s="7" t="s">
        <v>153</v>
      </c>
      <c r="K33" s="7" t="s">
        <v>210</v>
      </c>
      <c r="L33" s="7" t="s">
        <v>211</v>
      </c>
      <c r="M33" s="7"/>
      <c r="N33" s="7" t="s">
        <v>3661</v>
      </c>
      <c r="O33" s="7" t="s">
        <v>3935</v>
      </c>
      <c r="P33" s="7"/>
    </row>
    <row r="34" spans="1:16" ht="162" customHeight="1">
      <c r="A34" s="7" t="s">
        <v>121</v>
      </c>
      <c r="B34" s="166">
        <v>41226</v>
      </c>
      <c r="C34" s="7" t="s">
        <v>122</v>
      </c>
      <c r="D34" s="7" t="s">
        <v>215</v>
      </c>
      <c r="E34" s="7" t="s">
        <v>4225</v>
      </c>
      <c r="F34" s="7" t="s">
        <v>3299</v>
      </c>
      <c r="G34" s="167" t="s">
        <v>1048</v>
      </c>
      <c r="H34" s="7" t="s">
        <v>464</v>
      </c>
      <c r="I34" s="7" t="s">
        <v>182</v>
      </c>
      <c r="J34" s="7" t="s">
        <v>60</v>
      </c>
      <c r="K34" s="7" t="s">
        <v>213</v>
      </c>
      <c r="L34" s="7" t="s">
        <v>214</v>
      </c>
      <c r="M34" s="7"/>
      <c r="N34" s="7"/>
      <c r="O34" s="7" t="s">
        <v>3772</v>
      </c>
      <c r="P34" s="7"/>
    </row>
    <row r="35" spans="1:16" ht="202.5" customHeight="1">
      <c r="A35" s="7" t="s">
        <v>123</v>
      </c>
      <c r="B35" s="166">
        <v>41222</v>
      </c>
      <c r="C35" s="7" t="s">
        <v>124</v>
      </c>
      <c r="D35" s="7" t="s">
        <v>218</v>
      </c>
      <c r="E35" s="7" t="s">
        <v>4227</v>
      </c>
      <c r="F35" s="7" t="s">
        <v>47</v>
      </c>
      <c r="G35" s="167" t="s">
        <v>1046</v>
      </c>
      <c r="H35" s="7" t="s">
        <v>464</v>
      </c>
      <c r="I35" s="7" t="s">
        <v>182</v>
      </c>
      <c r="J35" s="7" t="s">
        <v>60</v>
      </c>
      <c r="K35" s="7" t="s">
        <v>216</v>
      </c>
      <c r="L35" s="7" t="s">
        <v>217</v>
      </c>
      <c r="M35" s="7"/>
      <c r="N35" s="7"/>
      <c r="O35" s="7" t="s">
        <v>3942</v>
      </c>
      <c r="P35" s="7"/>
    </row>
    <row r="36" spans="1:16" ht="27" customHeight="1">
      <c r="A36" s="7" t="s">
        <v>125</v>
      </c>
      <c r="B36" s="166">
        <v>41222</v>
      </c>
      <c r="C36" s="7" t="s">
        <v>126</v>
      </c>
      <c r="D36" s="7" t="s">
        <v>221</v>
      </c>
      <c r="E36" s="7" t="s">
        <v>4235</v>
      </c>
      <c r="F36" s="7" t="s">
        <v>3299</v>
      </c>
      <c r="G36" s="167" t="s">
        <v>1046</v>
      </c>
      <c r="H36" s="7" t="s">
        <v>456</v>
      </c>
      <c r="I36" s="7" t="s">
        <v>157</v>
      </c>
      <c r="J36" s="7" t="s">
        <v>63</v>
      </c>
      <c r="K36" s="7" t="s">
        <v>219</v>
      </c>
      <c r="L36" s="7" t="s">
        <v>220</v>
      </c>
      <c r="M36" s="7"/>
      <c r="N36" s="168" t="s">
        <v>3311</v>
      </c>
      <c r="O36" s="7" t="s">
        <v>3935</v>
      </c>
      <c r="P36" s="7"/>
    </row>
    <row r="37" spans="1:16" ht="94" customHeight="1">
      <c r="A37" s="7" t="s">
        <v>127</v>
      </c>
      <c r="B37" s="166">
        <v>41220</v>
      </c>
      <c r="C37" s="7" t="s">
        <v>128</v>
      </c>
      <c r="D37" s="7"/>
      <c r="E37" s="7"/>
      <c r="F37" s="7" t="s">
        <v>48</v>
      </c>
      <c r="G37" s="167"/>
      <c r="H37" s="7"/>
      <c r="I37" s="7"/>
      <c r="J37" s="7"/>
      <c r="K37" s="7"/>
      <c r="L37" s="7"/>
      <c r="M37" s="7"/>
      <c r="N37" s="7"/>
      <c r="O37" s="7"/>
      <c r="P37" s="7"/>
    </row>
    <row r="38" spans="1:16" ht="114" customHeight="1">
      <c r="A38" s="7" t="s">
        <v>129</v>
      </c>
      <c r="B38" s="166">
        <v>41220</v>
      </c>
      <c r="C38" s="7" t="s">
        <v>130</v>
      </c>
      <c r="D38" s="7" t="s">
        <v>224</v>
      </c>
      <c r="E38" s="7" t="s">
        <v>4229</v>
      </c>
      <c r="F38" s="7" t="s">
        <v>47</v>
      </c>
      <c r="G38" s="167" t="s">
        <v>1046</v>
      </c>
      <c r="H38" s="7" t="s">
        <v>446</v>
      </c>
      <c r="I38" s="7" t="s">
        <v>182</v>
      </c>
      <c r="J38" s="7" t="s">
        <v>63</v>
      </c>
      <c r="K38" s="7" t="s">
        <v>222</v>
      </c>
      <c r="L38" s="7" t="s">
        <v>223</v>
      </c>
      <c r="M38" s="7"/>
      <c r="N38" s="7"/>
      <c r="O38" s="7" t="s">
        <v>3968</v>
      </c>
      <c r="P38" s="7"/>
    </row>
    <row r="39" spans="1:16" ht="168" customHeight="1">
      <c r="A39" s="7" t="s">
        <v>4203</v>
      </c>
      <c r="B39" s="166">
        <v>41218</v>
      </c>
      <c r="C39" s="7" t="s">
        <v>4204</v>
      </c>
      <c r="D39" s="7" t="s">
        <v>4206</v>
      </c>
      <c r="E39" s="7" t="s">
        <v>4227</v>
      </c>
      <c r="F39" s="7" t="s">
        <v>47</v>
      </c>
      <c r="G39" s="167" t="s">
        <v>1048</v>
      </c>
      <c r="H39" s="7" t="s">
        <v>464</v>
      </c>
      <c r="I39" s="7" t="s">
        <v>182</v>
      </c>
      <c r="J39" s="7" t="s">
        <v>146</v>
      </c>
      <c r="K39" s="7" t="s">
        <v>1092</v>
      </c>
      <c r="L39" s="7" t="s">
        <v>4205</v>
      </c>
      <c r="M39" s="7"/>
      <c r="N39" s="7"/>
      <c r="O39" s="7" t="s">
        <v>3997</v>
      </c>
      <c r="P39" s="7"/>
    </row>
    <row r="40" spans="1:16" ht="409.5" customHeight="1">
      <c r="A40" s="7" t="s">
        <v>131</v>
      </c>
      <c r="B40" s="166">
        <v>41215</v>
      </c>
      <c r="C40" s="7" t="s">
        <v>132</v>
      </c>
      <c r="D40" s="7" t="s">
        <v>227</v>
      </c>
      <c r="E40" s="7" t="s">
        <v>4231</v>
      </c>
      <c r="F40" s="7" t="s">
        <v>47</v>
      </c>
      <c r="G40" s="167" t="s">
        <v>1047</v>
      </c>
      <c r="H40" s="7" t="s">
        <v>455</v>
      </c>
      <c r="I40" s="7" t="s">
        <v>3165</v>
      </c>
      <c r="J40" s="7"/>
      <c r="K40" s="7" t="s">
        <v>225</v>
      </c>
      <c r="L40" s="7" t="s">
        <v>226</v>
      </c>
      <c r="M40" s="7" t="s">
        <v>1881</v>
      </c>
      <c r="N40" s="7" t="s">
        <v>3732</v>
      </c>
      <c r="O40" s="7" t="s">
        <v>3929</v>
      </c>
      <c r="P40" s="7"/>
    </row>
    <row r="41" spans="1:16" ht="156" customHeight="1">
      <c r="A41" s="7" t="s">
        <v>133</v>
      </c>
      <c r="B41" s="166">
        <v>41215</v>
      </c>
      <c r="C41" s="7" t="s">
        <v>134</v>
      </c>
      <c r="D41" s="7" t="s">
        <v>229</v>
      </c>
      <c r="E41" s="7" t="s">
        <v>4230</v>
      </c>
      <c r="F41" s="7" t="s">
        <v>47</v>
      </c>
      <c r="G41" s="167" t="s">
        <v>1047</v>
      </c>
      <c r="H41" s="7" t="s">
        <v>455</v>
      </c>
      <c r="I41" s="7" t="s">
        <v>3165</v>
      </c>
      <c r="J41" s="7"/>
      <c r="K41" s="7" t="s">
        <v>3731</v>
      </c>
      <c r="L41" s="7" t="s">
        <v>228</v>
      </c>
      <c r="M41" s="7" t="s">
        <v>3213</v>
      </c>
      <c r="N41" s="7"/>
      <c r="O41" s="7" t="s">
        <v>3922</v>
      </c>
      <c r="P41" s="7"/>
    </row>
    <row r="42" spans="1:16" ht="155" customHeight="1">
      <c r="A42" s="7" t="s">
        <v>1194</v>
      </c>
      <c r="B42" s="166">
        <v>41212</v>
      </c>
      <c r="C42" s="7" t="s">
        <v>4218</v>
      </c>
      <c r="D42" s="7" t="s">
        <v>4221</v>
      </c>
      <c r="E42" s="7" t="s">
        <v>4230</v>
      </c>
      <c r="F42" s="7" t="s">
        <v>47</v>
      </c>
      <c r="G42" s="167" t="s">
        <v>1047</v>
      </c>
      <c r="H42" s="7" t="s">
        <v>446</v>
      </c>
      <c r="I42" s="7" t="s">
        <v>182</v>
      </c>
      <c r="J42" s="7" t="s">
        <v>53</v>
      </c>
      <c r="K42" s="7" t="s">
        <v>4219</v>
      </c>
      <c r="L42" s="7" t="s">
        <v>4220</v>
      </c>
      <c r="M42" s="7"/>
      <c r="N42" s="7"/>
      <c r="O42" s="7"/>
      <c r="P42" s="7"/>
    </row>
    <row r="43" spans="1:16" ht="232" customHeight="1">
      <c r="A43" s="7" t="s">
        <v>135</v>
      </c>
      <c r="B43" s="166">
        <v>41192</v>
      </c>
      <c r="C43" s="7" t="s">
        <v>136</v>
      </c>
      <c r="D43" s="7" t="s">
        <v>1886</v>
      </c>
      <c r="E43" s="7" t="s">
        <v>4233</v>
      </c>
      <c r="F43" s="7" t="s">
        <v>47</v>
      </c>
      <c r="G43" s="167" t="s">
        <v>1047</v>
      </c>
      <c r="H43" s="7" t="s">
        <v>3127</v>
      </c>
      <c r="I43" s="7" t="s">
        <v>182</v>
      </c>
      <c r="J43" s="7" t="s">
        <v>1049</v>
      </c>
      <c r="K43" s="7" t="s">
        <v>230</v>
      </c>
      <c r="L43" s="7" t="s">
        <v>231</v>
      </c>
      <c r="M43" s="7"/>
      <c r="N43" s="7"/>
      <c r="O43" s="7" t="s">
        <v>3815</v>
      </c>
      <c r="P43" s="7"/>
    </row>
    <row r="44" spans="1:16" ht="54" customHeight="1">
      <c r="A44" s="7" t="s">
        <v>232</v>
      </c>
      <c r="B44" s="166">
        <v>41182</v>
      </c>
      <c r="C44" s="7" t="s">
        <v>233</v>
      </c>
      <c r="D44" s="7" t="s">
        <v>297</v>
      </c>
      <c r="E44" s="7" t="s">
        <v>4226</v>
      </c>
      <c r="F44" s="7" t="s">
        <v>47</v>
      </c>
      <c r="G44" s="167" t="s">
        <v>1047</v>
      </c>
      <c r="H44" s="7" t="s">
        <v>483</v>
      </c>
      <c r="I44" s="7" t="s">
        <v>182</v>
      </c>
      <c r="J44" s="7" t="s">
        <v>153</v>
      </c>
      <c r="K44" s="7" t="s">
        <v>295</v>
      </c>
      <c r="L44" s="7" t="s">
        <v>296</v>
      </c>
      <c r="M44" s="7"/>
      <c r="N44" s="7" t="s">
        <v>5593</v>
      </c>
      <c r="O44" s="7"/>
      <c r="P44" s="7"/>
    </row>
    <row r="45" spans="1:16" ht="14.25" customHeight="1">
      <c r="A45" s="7" t="s">
        <v>1176</v>
      </c>
      <c r="B45" s="166">
        <v>41182</v>
      </c>
      <c r="C45" s="7" t="s">
        <v>1175</v>
      </c>
      <c r="D45" s="7"/>
      <c r="E45" s="7"/>
      <c r="F45" s="7" t="s">
        <v>48</v>
      </c>
      <c r="G45" s="167"/>
      <c r="H45" s="7"/>
      <c r="I45" s="7"/>
      <c r="J45" s="7"/>
      <c r="K45" s="7"/>
      <c r="L45" s="7"/>
      <c r="M45" s="7"/>
      <c r="N45" s="7"/>
      <c r="O45" s="7"/>
      <c r="P45" s="7"/>
    </row>
    <row r="46" spans="1:16" ht="264" customHeight="1">
      <c r="A46" s="7" t="s">
        <v>236</v>
      </c>
      <c r="B46" s="166">
        <v>41173</v>
      </c>
      <c r="C46" s="7" t="s">
        <v>237</v>
      </c>
      <c r="D46" s="7"/>
      <c r="E46" s="7"/>
      <c r="F46" s="7" t="s">
        <v>48</v>
      </c>
      <c r="G46" s="167"/>
      <c r="H46" s="7"/>
      <c r="I46" s="7"/>
      <c r="J46" s="7"/>
      <c r="K46" s="7"/>
      <c r="L46" s="7"/>
      <c r="M46" s="7"/>
      <c r="N46" s="7"/>
      <c r="O46" s="7"/>
      <c r="P46" s="7"/>
    </row>
    <row r="47" spans="1:16" ht="189" customHeight="1">
      <c r="A47" s="7" t="s">
        <v>234</v>
      </c>
      <c r="B47" s="166">
        <v>41173</v>
      </c>
      <c r="C47" s="7" t="s">
        <v>235</v>
      </c>
      <c r="D47" s="7" t="s">
        <v>299</v>
      </c>
      <c r="E47" s="7" t="s">
        <v>4227</v>
      </c>
      <c r="F47" s="7" t="s">
        <v>3220</v>
      </c>
      <c r="G47" s="167" t="s">
        <v>1047</v>
      </c>
      <c r="H47" s="7" t="s">
        <v>483</v>
      </c>
      <c r="I47" s="7" t="s">
        <v>3750</v>
      </c>
      <c r="J47" s="7" t="s">
        <v>3490</v>
      </c>
      <c r="K47" s="7" t="s">
        <v>300</v>
      </c>
      <c r="L47" s="7" t="s">
        <v>298</v>
      </c>
      <c r="M47" s="7"/>
      <c r="N47" s="7"/>
      <c r="O47" s="7" t="s">
        <v>3917</v>
      </c>
      <c r="P47" s="7"/>
    </row>
    <row r="48" spans="1:16" ht="218" customHeight="1">
      <c r="A48" s="7" t="s">
        <v>238</v>
      </c>
      <c r="B48" s="166">
        <v>41164</v>
      </c>
      <c r="C48" s="7" t="s">
        <v>239</v>
      </c>
      <c r="D48" s="7" t="s">
        <v>303</v>
      </c>
      <c r="E48" s="7" t="s">
        <v>4230</v>
      </c>
      <c r="F48" s="7" t="s">
        <v>3220</v>
      </c>
      <c r="G48" s="167" t="s">
        <v>1047</v>
      </c>
      <c r="H48" s="7" t="s">
        <v>483</v>
      </c>
      <c r="I48" s="7" t="s">
        <v>1887</v>
      </c>
      <c r="J48" s="7" t="s">
        <v>302</v>
      </c>
      <c r="K48" s="7" t="s">
        <v>301</v>
      </c>
      <c r="L48" s="7" t="s">
        <v>3660</v>
      </c>
      <c r="M48" s="7"/>
      <c r="N48" s="7" t="s">
        <v>5001</v>
      </c>
      <c r="O48" s="7" t="s">
        <v>3842</v>
      </c>
      <c r="P48" s="7"/>
    </row>
    <row r="49" spans="1:16" ht="216" customHeight="1">
      <c r="A49" s="7" t="s">
        <v>240</v>
      </c>
      <c r="B49" s="166">
        <v>41163</v>
      </c>
      <c r="C49" s="7" t="s">
        <v>241</v>
      </c>
      <c r="D49" s="7" t="s">
        <v>305</v>
      </c>
      <c r="E49" s="7" t="s">
        <v>4231</v>
      </c>
      <c r="F49" s="7" t="s">
        <v>3299</v>
      </c>
      <c r="G49" s="167" t="s">
        <v>1046</v>
      </c>
      <c r="H49" s="7" t="s">
        <v>3141</v>
      </c>
      <c r="I49" s="7" t="s">
        <v>182</v>
      </c>
      <c r="J49" s="7" t="s">
        <v>63</v>
      </c>
      <c r="K49" s="7" t="s">
        <v>304</v>
      </c>
      <c r="L49" s="7" t="s">
        <v>3659</v>
      </c>
      <c r="M49" s="7"/>
      <c r="N49" s="7"/>
      <c r="O49" s="7" t="s">
        <v>3967</v>
      </c>
      <c r="P49" s="7"/>
    </row>
    <row r="50" spans="1:16" ht="258" customHeight="1">
      <c r="A50" s="7" t="s">
        <v>243</v>
      </c>
      <c r="B50" s="166">
        <v>41156</v>
      </c>
      <c r="C50" s="7" t="s">
        <v>242</v>
      </c>
      <c r="D50" s="7" t="s">
        <v>308</v>
      </c>
      <c r="E50" s="7" t="s">
        <v>4227</v>
      </c>
      <c r="F50" s="7" t="s">
        <v>3220</v>
      </c>
      <c r="G50" s="167" t="s">
        <v>1047</v>
      </c>
      <c r="H50" s="7" t="s">
        <v>3127</v>
      </c>
      <c r="I50" s="7" t="s">
        <v>182</v>
      </c>
      <c r="J50" s="7" t="s">
        <v>1049</v>
      </c>
      <c r="K50" s="7" t="s">
        <v>306</v>
      </c>
      <c r="L50" s="7" t="s">
        <v>307</v>
      </c>
      <c r="M50" s="7"/>
      <c r="N50" s="7"/>
      <c r="O50" s="7" t="s">
        <v>3842</v>
      </c>
      <c r="P50" s="7"/>
    </row>
    <row r="51" spans="1:16" ht="256.5" customHeight="1">
      <c r="A51" s="7" t="s">
        <v>131</v>
      </c>
      <c r="B51" s="166">
        <v>41149</v>
      </c>
      <c r="C51" s="7" t="s">
        <v>244</v>
      </c>
      <c r="D51" s="7" t="s">
        <v>312</v>
      </c>
      <c r="E51" s="7" t="s">
        <v>4231</v>
      </c>
      <c r="F51" s="7" t="s">
        <v>3220</v>
      </c>
      <c r="G51" s="167" t="s">
        <v>1047</v>
      </c>
      <c r="H51" s="7" t="s">
        <v>3127</v>
      </c>
      <c r="I51" s="7" t="s">
        <v>3684</v>
      </c>
      <c r="J51" s="7"/>
      <c r="K51" s="7" t="s">
        <v>309</v>
      </c>
      <c r="L51" s="7" t="s">
        <v>310</v>
      </c>
      <c r="M51" s="7" t="s">
        <v>311</v>
      </c>
      <c r="N51" s="7" t="s">
        <v>3685</v>
      </c>
      <c r="O51" s="7" t="s">
        <v>3948</v>
      </c>
      <c r="P51" s="7"/>
    </row>
    <row r="52" spans="1:16" ht="209" customHeight="1">
      <c r="A52" s="7" t="s">
        <v>248</v>
      </c>
      <c r="B52" s="166">
        <v>41143</v>
      </c>
      <c r="C52" s="7" t="s">
        <v>250</v>
      </c>
      <c r="D52" s="7" t="s">
        <v>321</v>
      </c>
      <c r="E52" s="7" t="s">
        <v>4228</v>
      </c>
      <c r="F52" s="7" t="s">
        <v>3220</v>
      </c>
      <c r="G52" s="167" t="s">
        <v>1046</v>
      </c>
      <c r="H52" s="7" t="s">
        <v>446</v>
      </c>
      <c r="I52" s="7" t="s">
        <v>3877</v>
      </c>
      <c r="J52" s="7"/>
      <c r="K52" s="7" t="s">
        <v>319</v>
      </c>
      <c r="L52" s="7" t="s">
        <v>320</v>
      </c>
      <c r="M52" s="7"/>
      <c r="N52" s="7"/>
      <c r="O52" s="7" t="s">
        <v>3951</v>
      </c>
      <c r="P52" s="7"/>
    </row>
    <row r="53" spans="1:16" ht="178" customHeight="1">
      <c r="A53" s="7" t="s">
        <v>245</v>
      </c>
      <c r="B53" s="166">
        <v>41143</v>
      </c>
      <c r="C53" s="7" t="s">
        <v>246</v>
      </c>
      <c r="D53" s="7" t="s">
        <v>315</v>
      </c>
      <c r="E53" s="7" t="s">
        <v>4226</v>
      </c>
      <c r="F53" s="7" t="s">
        <v>47</v>
      </c>
      <c r="G53" s="167" t="s">
        <v>1047</v>
      </c>
      <c r="H53" s="7" t="s">
        <v>3142</v>
      </c>
      <c r="I53" s="7" t="s">
        <v>182</v>
      </c>
      <c r="J53" s="7" t="s">
        <v>3658</v>
      </c>
      <c r="K53" s="7" t="s">
        <v>313</v>
      </c>
      <c r="L53" s="7" t="s">
        <v>314</v>
      </c>
      <c r="M53" s="7"/>
      <c r="N53" s="7"/>
      <c r="O53" s="7" t="s">
        <v>3768</v>
      </c>
      <c r="P53" s="7"/>
    </row>
    <row r="54" spans="1:16" ht="280" customHeight="1">
      <c r="A54" s="7" t="s">
        <v>247</v>
      </c>
      <c r="B54" s="166">
        <v>41143</v>
      </c>
      <c r="C54" s="7" t="s">
        <v>249</v>
      </c>
      <c r="D54" s="7" t="s">
        <v>318</v>
      </c>
      <c r="E54" s="7" t="s">
        <v>4228</v>
      </c>
      <c r="F54" s="7" t="s">
        <v>47</v>
      </c>
      <c r="G54" s="167" t="s">
        <v>1046</v>
      </c>
      <c r="H54" s="7" t="s">
        <v>446</v>
      </c>
      <c r="I54" s="7" t="s">
        <v>182</v>
      </c>
      <c r="J54" s="7" t="s">
        <v>146</v>
      </c>
      <c r="K54" s="7" t="s">
        <v>316</v>
      </c>
      <c r="L54" s="7" t="s">
        <v>317</v>
      </c>
      <c r="M54" s="7"/>
      <c r="N54" s="7"/>
      <c r="O54" s="7" t="s">
        <v>3942</v>
      </c>
      <c r="P54" s="7"/>
    </row>
    <row r="55" spans="1:16" ht="67.5" customHeight="1">
      <c r="A55" s="7" t="s">
        <v>4196</v>
      </c>
      <c r="B55" s="166">
        <v>41143</v>
      </c>
      <c r="C55" s="7" t="s">
        <v>4197</v>
      </c>
      <c r="D55" s="7" t="s">
        <v>4199</v>
      </c>
      <c r="E55" s="7" t="s">
        <v>4228</v>
      </c>
      <c r="F55" s="7" t="s">
        <v>3220</v>
      </c>
      <c r="G55" s="167"/>
      <c r="H55" s="7" t="s">
        <v>446</v>
      </c>
      <c r="I55" s="7"/>
      <c r="J55" s="7"/>
      <c r="K55" s="7" t="s">
        <v>630</v>
      </c>
      <c r="L55" s="7" t="s">
        <v>4198</v>
      </c>
      <c r="M55" s="7"/>
      <c r="N55" s="7"/>
      <c r="O55" s="7"/>
      <c r="P55" s="7"/>
    </row>
    <row r="56" spans="1:16" s="68" customFormat="1" ht="247" customHeight="1">
      <c r="A56" s="7" t="s">
        <v>251</v>
      </c>
      <c r="B56" s="166">
        <v>41138</v>
      </c>
      <c r="C56" s="7" t="s">
        <v>252</v>
      </c>
      <c r="D56" s="7"/>
      <c r="E56" s="7"/>
      <c r="F56" s="7" t="s">
        <v>48</v>
      </c>
      <c r="G56" s="167"/>
      <c r="H56" s="7"/>
      <c r="I56" s="7"/>
      <c r="J56" s="7"/>
      <c r="K56" s="7"/>
      <c r="L56" s="7"/>
      <c r="M56" s="7"/>
      <c r="N56" s="7"/>
      <c r="O56" s="7"/>
      <c r="P56" s="7"/>
    </row>
    <row r="57" spans="1:16" ht="317" customHeight="1">
      <c r="A57" s="151" t="s">
        <v>5276</v>
      </c>
      <c r="B57" s="137" t="s">
        <v>5277</v>
      </c>
      <c r="C57" s="151"/>
      <c r="D57" s="151" t="s">
        <v>5278</v>
      </c>
      <c r="E57" s="151" t="s">
        <v>4226</v>
      </c>
      <c r="F57" s="151" t="s">
        <v>47</v>
      </c>
      <c r="G57" s="151" t="s">
        <v>1046</v>
      </c>
      <c r="H57" s="151" t="s">
        <v>446</v>
      </c>
      <c r="I57" s="151" t="s">
        <v>157</v>
      </c>
      <c r="J57" s="151" t="s">
        <v>5417</v>
      </c>
      <c r="K57" s="151" t="s">
        <v>5279</v>
      </c>
      <c r="L57" s="151" t="s">
        <v>5627</v>
      </c>
      <c r="M57" s="151"/>
      <c r="N57" s="151"/>
      <c r="O57" s="151"/>
      <c r="P57" s="151"/>
    </row>
    <row r="58" spans="1:16" ht="256.5" customHeight="1">
      <c r="A58" s="7" t="s">
        <v>253</v>
      </c>
      <c r="B58" s="166">
        <v>41137</v>
      </c>
      <c r="C58" s="7" t="s">
        <v>254</v>
      </c>
      <c r="D58" s="7" t="s">
        <v>322</v>
      </c>
      <c r="E58" s="7" t="s">
        <v>4227</v>
      </c>
      <c r="F58" s="7" t="s">
        <v>47</v>
      </c>
      <c r="G58" s="167" t="s">
        <v>1047</v>
      </c>
      <c r="H58" s="7" t="s">
        <v>455</v>
      </c>
      <c r="I58" s="7" t="s">
        <v>182</v>
      </c>
      <c r="J58" s="7" t="s">
        <v>1049</v>
      </c>
      <c r="K58" s="7" t="s">
        <v>3656</v>
      </c>
      <c r="L58" s="7" t="s">
        <v>3657</v>
      </c>
      <c r="M58" s="7"/>
      <c r="N58" s="7"/>
      <c r="O58" s="7" t="s">
        <v>3969</v>
      </c>
      <c r="P58" s="7"/>
    </row>
    <row r="59" spans="1:16" ht="205" customHeight="1">
      <c r="A59" s="7" t="s">
        <v>255</v>
      </c>
      <c r="B59" s="166">
        <v>41123</v>
      </c>
      <c r="C59" s="7" t="s">
        <v>256</v>
      </c>
      <c r="D59" s="7" t="s">
        <v>324</v>
      </c>
      <c r="E59" s="7" t="s">
        <v>4230</v>
      </c>
      <c r="F59" s="7" t="s">
        <v>47</v>
      </c>
      <c r="G59" s="167" t="s">
        <v>1046</v>
      </c>
      <c r="H59" s="7" t="s">
        <v>3128</v>
      </c>
      <c r="I59" s="7" t="s">
        <v>3165</v>
      </c>
      <c r="J59" s="7"/>
      <c r="K59" s="7" t="s">
        <v>323</v>
      </c>
      <c r="L59" s="7" t="s">
        <v>3779</v>
      </c>
      <c r="M59" s="7" t="s">
        <v>3780</v>
      </c>
      <c r="N59" s="7" t="s">
        <v>5628</v>
      </c>
      <c r="O59" s="7" t="s">
        <v>3778</v>
      </c>
      <c r="P59" s="7"/>
    </row>
    <row r="60" spans="1:16" ht="234" customHeight="1">
      <c r="A60" s="7" t="s">
        <v>257</v>
      </c>
      <c r="B60" s="166">
        <v>41121</v>
      </c>
      <c r="C60" s="7" t="s">
        <v>258</v>
      </c>
      <c r="D60" s="7" t="s">
        <v>326</v>
      </c>
      <c r="E60" s="7" t="s">
        <v>4227</v>
      </c>
      <c r="F60" s="7" t="s">
        <v>47</v>
      </c>
      <c r="G60" s="167" t="s">
        <v>1046</v>
      </c>
      <c r="H60" s="7" t="s">
        <v>455</v>
      </c>
      <c r="I60" s="7" t="s">
        <v>157</v>
      </c>
      <c r="J60" s="7" t="s">
        <v>63</v>
      </c>
      <c r="K60" s="7" t="s">
        <v>325</v>
      </c>
      <c r="L60" s="7" t="s">
        <v>3655</v>
      </c>
      <c r="M60" s="7"/>
      <c r="N60" s="168" t="s">
        <v>3311</v>
      </c>
      <c r="O60" s="7" t="s">
        <v>3922</v>
      </c>
      <c r="P60" s="7"/>
    </row>
    <row r="61" spans="1:16" ht="208" customHeight="1">
      <c r="A61" s="7" t="s">
        <v>259</v>
      </c>
      <c r="B61" s="166">
        <v>41121</v>
      </c>
      <c r="C61" s="7" t="s">
        <v>260</v>
      </c>
      <c r="D61" s="7" t="s">
        <v>329</v>
      </c>
      <c r="E61" s="7" t="s">
        <v>4235</v>
      </c>
      <c r="F61" s="7" t="s">
        <v>3299</v>
      </c>
      <c r="G61" s="167" t="s">
        <v>1046</v>
      </c>
      <c r="H61" s="7" t="s">
        <v>3143</v>
      </c>
      <c r="I61" s="7" t="s">
        <v>182</v>
      </c>
      <c r="J61" s="7" t="s">
        <v>327</v>
      </c>
      <c r="K61" s="7" t="s">
        <v>190</v>
      </c>
      <c r="L61" s="7" t="s">
        <v>328</v>
      </c>
      <c r="M61" s="7" t="s">
        <v>1875</v>
      </c>
      <c r="N61" s="169" t="s">
        <v>3654</v>
      </c>
      <c r="O61" s="7" t="s">
        <v>3967</v>
      </c>
      <c r="P61" s="7"/>
    </row>
    <row r="62" spans="1:16" ht="40.5" customHeight="1">
      <c r="A62" s="7" t="s">
        <v>261</v>
      </c>
      <c r="B62" s="166">
        <v>41120</v>
      </c>
      <c r="C62" s="7" t="s">
        <v>262</v>
      </c>
      <c r="D62" s="7" t="s">
        <v>330</v>
      </c>
      <c r="E62" s="7" t="s">
        <v>4235</v>
      </c>
      <c r="F62" s="7" t="s">
        <v>3299</v>
      </c>
      <c r="G62" s="167" t="s">
        <v>1046</v>
      </c>
      <c r="H62" s="7" t="s">
        <v>3143</v>
      </c>
      <c r="I62" s="7" t="s">
        <v>182</v>
      </c>
      <c r="J62" s="7" t="s">
        <v>327</v>
      </c>
      <c r="K62" s="7" t="s">
        <v>190</v>
      </c>
      <c r="L62" s="7" t="s">
        <v>328</v>
      </c>
      <c r="M62" s="7" t="s">
        <v>1875</v>
      </c>
      <c r="N62" s="7"/>
      <c r="O62" s="7" t="s">
        <v>3967</v>
      </c>
      <c r="P62" s="7"/>
    </row>
    <row r="63" spans="1:16" ht="294" customHeight="1">
      <c r="A63" s="7" t="s">
        <v>263</v>
      </c>
      <c r="B63" s="166">
        <v>41115</v>
      </c>
      <c r="C63" s="7" t="s">
        <v>264</v>
      </c>
      <c r="D63" s="7"/>
      <c r="E63" s="7"/>
      <c r="F63" s="7" t="s">
        <v>48</v>
      </c>
      <c r="G63" s="167"/>
      <c r="H63" s="7"/>
      <c r="I63" s="7"/>
      <c r="J63" s="7"/>
      <c r="K63" s="7"/>
      <c r="L63" s="7"/>
      <c r="M63" s="7"/>
      <c r="N63" s="7"/>
      <c r="O63" s="7"/>
      <c r="P63" s="7"/>
    </row>
    <row r="64" spans="1:16" ht="162" customHeight="1">
      <c r="A64" s="7" t="s">
        <v>112</v>
      </c>
      <c r="B64" s="166">
        <v>41103</v>
      </c>
      <c r="C64" s="7" t="s">
        <v>265</v>
      </c>
      <c r="D64" s="7" t="s">
        <v>332</v>
      </c>
      <c r="E64" s="7" t="s">
        <v>4229</v>
      </c>
      <c r="F64" s="7" t="s">
        <v>3220</v>
      </c>
      <c r="G64" s="167" t="s">
        <v>1046</v>
      </c>
      <c r="H64" s="7" t="s">
        <v>3140</v>
      </c>
      <c r="I64" s="7" t="s">
        <v>182</v>
      </c>
      <c r="J64" s="7" t="s">
        <v>331</v>
      </c>
      <c r="K64" s="7" t="s">
        <v>199</v>
      </c>
      <c r="L64" s="7" t="s">
        <v>3653</v>
      </c>
      <c r="M64" s="7"/>
      <c r="N64" s="7"/>
      <c r="O64" s="7" t="s">
        <v>3935</v>
      </c>
      <c r="P64" s="7"/>
    </row>
    <row r="65" spans="1:16" ht="54" customHeight="1">
      <c r="A65" s="7" t="s">
        <v>266</v>
      </c>
      <c r="B65" s="166">
        <v>41099</v>
      </c>
      <c r="C65" s="7" t="s">
        <v>267</v>
      </c>
      <c r="D65" s="7" t="s">
        <v>335</v>
      </c>
      <c r="E65" s="7" t="s">
        <v>4235</v>
      </c>
      <c r="F65" s="7" t="s">
        <v>3299</v>
      </c>
      <c r="G65" s="167" t="s">
        <v>1046</v>
      </c>
      <c r="H65" s="7" t="s">
        <v>3138</v>
      </c>
      <c r="I65" s="7" t="s">
        <v>157</v>
      </c>
      <c r="J65" s="7" t="s">
        <v>63</v>
      </c>
      <c r="K65" s="7" t="s">
        <v>333</v>
      </c>
      <c r="L65" s="7" t="s">
        <v>334</v>
      </c>
      <c r="M65" s="7"/>
      <c r="N65" s="168" t="s">
        <v>3311</v>
      </c>
      <c r="O65" s="7" t="s">
        <v>3935</v>
      </c>
      <c r="P65" s="7"/>
    </row>
    <row r="66" spans="1:16" ht="175.5" customHeight="1">
      <c r="A66" s="7" t="s">
        <v>270</v>
      </c>
      <c r="B66" s="166">
        <v>41085</v>
      </c>
      <c r="C66" s="7" t="s">
        <v>271</v>
      </c>
      <c r="D66" s="7"/>
      <c r="E66" s="7"/>
      <c r="F66" s="7" t="s">
        <v>48</v>
      </c>
      <c r="G66" s="167"/>
      <c r="H66" s="7"/>
      <c r="I66" s="7"/>
      <c r="J66" s="7"/>
      <c r="K66" s="7"/>
      <c r="L66" s="7"/>
      <c r="M66" s="7"/>
      <c r="N66" s="7"/>
      <c r="O66" s="7"/>
      <c r="P66" s="7"/>
    </row>
    <row r="67" spans="1:16" ht="121.5" customHeight="1">
      <c r="A67" s="7" t="s">
        <v>268</v>
      </c>
      <c r="B67" s="166">
        <v>41080</v>
      </c>
      <c r="C67" s="7" t="s">
        <v>269</v>
      </c>
      <c r="D67" s="7" t="s">
        <v>338</v>
      </c>
      <c r="E67" s="7" t="s">
        <v>4230</v>
      </c>
      <c r="F67" s="7" t="s">
        <v>3220</v>
      </c>
      <c r="G67" s="167" t="s">
        <v>1047</v>
      </c>
      <c r="H67" s="7" t="s">
        <v>483</v>
      </c>
      <c r="I67" s="7" t="s">
        <v>157</v>
      </c>
      <c r="J67" s="7" t="s">
        <v>146</v>
      </c>
      <c r="K67" s="7" t="s">
        <v>336</v>
      </c>
      <c r="L67" s="7" t="s">
        <v>337</v>
      </c>
      <c r="M67" s="7"/>
      <c r="N67" s="168" t="s">
        <v>3311</v>
      </c>
      <c r="O67" s="7"/>
      <c r="P67" s="7"/>
    </row>
    <row r="68" spans="1:16" ht="27" customHeight="1">
      <c r="A68" s="7" t="s">
        <v>275</v>
      </c>
      <c r="B68" s="166">
        <v>41075</v>
      </c>
      <c r="C68" s="7" t="s">
        <v>276</v>
      </c>
      <c r="D68" s="7" t="s">
        <v>341</v>
      </c>
      <c r="E68" s="7" t="s">
        <v>4225</v>
      </c>
      <c r="F68" s="7" t="s">
        <v>48</v>
      </c>
      <c r="G68" s="167"/>
      <c r="H68" s="7"/>
      <c r="I68" s="7"/>
      <c r="J68" s="7"/>
      <c r="K68" s="7" t="s">
        <v>339</v>
      </c>
      <c r="L68" s="7" t="s">
        <v>340</v>
      </c>
      <c r="M68" s="7"/>
      <c r="N68" s="7"/>
      <c r="O68" s="7" t="s">
        <v>3772</v>
      </c>
      <c r="P68" s="7"/>
    </row>
    <row r="69" spans="1:16" ht="267" customHeight="1">
      <c r="A69" s="7" t="s">
        <v>272</v>
      </c>
      <c r="B69" s="166">
        <v>41073</v>
      </c>
      <c r="C69" s="7" t="s">
        <v>273</v>
      </c>
      <c r="D69" s="7"/>
      <c r="E69" s="7" t="s">
        <v>4229</v>
      </c>
      <c r="F69" s="7" t="s">
        <v>48</v>
      </c>
      <c r="G69" s="167"/>
      <c r="H69" s="7"/>
      <c r="I69" s="7"/>
      <c r="J69" s="7"/>
      <c r="K69" s="7"/>
      <c r="L69" s="7"/>
      <c r="M69" s="7"/>
      <c r="N69" s="7"/>
      <c r="O69" s="7"/>
      <c r="P69" s="7"/>
    </row>
    <row r="70" spans="1:16" ht="14.25" customHeight="1">
      <c r="A70" s="7" t="s">
        <v>93</v>
      </c>
      <c r="B70" s="166">
        <v>41073</v>
      </c>
      <c r="C70" s="7" t="s">
        <v>274</v>
      </c>
      <c r="D70" s="7" t="s">
        <v>171</v>
      </c>
      <c r="E70" s="7" t="s">
        <v>4225</v>
      </c>
      <c r="F70" s="7" t="s">
        <v>3220</v>
      </c>
      <c r="G70" s="167" t="s">
        <v>1046</v>
      </c>
      <c r="H70" s="7" t="s">
        <v>3127</v>
      </c>
      <c r="I70" s="7"/>
      <c r="J70" s="7" t="s">
        <v>60</v>
      </c>
      <c r="K70" s="7" t="s">
        <v>342</v>
      </c>
      <c r="L70" s="7" t="s">
        <v>343</v>
      </c>
      <c r="M70" s="7"/>
      <c r="N70" s="7"/>
      <c r="O70" s="7" t="s">
        <v>3938</v>
      </c>
      <c r="P70" s="7"/>
    </row>
    <row r="71" spans="1:16" ht="111" customHeight="1">
      <c r="A71" s="7" t="s">
        <v>277</v>
      </c>
      <c r="B71" s="166">
        <v>41052</v>
      </c>
      <c r="C71" s="7" t="s">
        <v>278</v>
      </c>
      <c r="D71" s="7"/>
      <c r="E71" s="7"/>
      <c r="F71" s="7" t="s">
        <v>48</v>
      </c>
      <c r="G71" s="167"/>
      <c r="H71" s="7"/>
      <c r="I71" s="7"/>
      <c r="J71" s="7"/>
      <c r="K71" s="7"/>
      <c r="L71" s="7"/>
      <c r="M71" s="7"/>
      <c r="N71" s="7"/>
      <c r="O71" s="7"/>
      <c r="P71" s="7"/>
    </row>
    <row r="72" spans="1:16" ht="27" customHeight="1">
      <c r="A72" s="7" t="s">
        <v>279</v>
      </c>
      <c r="B72" s="166">
        <v>41046</v>
      </c>
      <c r="C72" s="7" t="s">
        <v>280</v>
      </c>
      <c r="D72" s="7" t="s">
        <v>346</v>
      </c>
      <c r="E72" s="7" t="s">
        <v>4233</v>
      </c>
      <c r="F72" s="7" t="s">
        <v>3299</v>
      </c>
      <c r="G72" s="167" t="s">
        <v>1047</v>
      </c>
      <c r="H72" s="7" t="s">
        <v>455</v>
      </c>
      <c r="I72" s="7" t="s">
        <v>157</v>
      </c>
      <c r="J72" s="7" t="s">
        <v>442</v>
      </c>
      <c r="K72" s="7" t="s">
        <v>345</v>
      </c>
      <c r="L72" s="7" t="s">
        <v>344</v>
      </c>
      <c r="M72" s="7"/>
      <c r="N72" s="168" t="s">
        <v>3311</v>
      </c>
      <c r="O72" s="7" t="s">
        <v>3772</v>
      </c>
      <c r="P72" s="7"/>
    </row>
    <row r="73" spans="1:16" ht="175" customHeight="1">
      <c r="A73" s="7" t="s">
        <v>281</v>
      </c>
      <c r="B73" s="166">
        <v>41043</v>
      </c>
      <c r="C73" s="7" t="s">
        <v>282</v>
      </c>
      <c r="D73" s="7"/>
      <c r="E73" s="7"/>
      <c r="F73" s="7" t="s">
        <v>48</v>
      </c>
      <c r="G73" s="167"/>
      <c r="H73" s="7"/>
      <c r="I73" s="7"/>
      <c r="J73" s="7"/>
      <c r="K73" s="7"/>
      <c r="L73" s="7"/>
      <c r="M73" s="7"/>
      <c r="N73" s="7"/>
      <c r="O73" s="7"/>
      <c r="P73" s="7"/>
    </row>
    <row r="74" spans="1:16" ht="144" customHeight="1">
      <c r="A74" s="7" t="s">
        <v>283</v>
      </c>
      <c r="B74" s="166">
        <v>41040</v>
      </c>
      <c r="C74" s="7" t="s">
        <v>284</v>
      </c>
      <c r="D74" s="7" t="s">
        <v>349</v>
      </c>
      <c r="E74" s="7" t="s">
        <v>4231</v>
      </c>
      <c r="F74" s="7" t="s">
        <v>3220</v>
      </c>
      <c r="G74" s="167" t="s">
        <v>1046</v>
      </c>
      <c r="H74" s="7" t="s">
        <v>446</v>
      </c>
      <c r="I74" s="7" t="s">
        <v>3877</v>
      </c>
      <c r="J74" s="7"/>
      <c r="K74" s="7" t="s">
        <v>347</v>
      </c>
      <c r="L74" s="7" t="s">
        <v>348</v>
      </c>
      <c r="M74" s="7"/>
      <c r="N74" s="168" t="s">
        <v>5002</v>
      </c>
      <c r="O74" s="7" t="s">
        <v>3759</v>
      </c>
      <c r="P74" s="7"/>
    </row>
    <row r="75" spans="1:16" ht="27" customHeight="1">
      <c r="A75" s="7" t="s">
        <v>285</v>
      </c>
      <c r="B75" s="166">
        <v>41031</v>
      </c>
      <c r="C75" s="7" t="s">
        <v>286</v>
      </c>
      <c r="D75" s="7"/>
      <c r="E75" s="7"/>
      <c r="F75" s="7" t="s">
        <v>48</v>
      </c>
      <c r="G75" s="167"/>
      <c r="H75" s="7" t="s">
        <v>464</v>
      </c>
      <c r="I75" s="7"/>
      <c r="J75" s="7"/>
      <c r="K75" s="7" t="s">
        <v>350</v>
      </c>
      <c r="L75" s="7"/>
      <c r="M75" s="7"/>
      <c r="N75" s="7"/>
      <c r="O75" s="7"/>
      <c r="P75" s="7"/>
    </row>
    <row r="76" spans="1:16" ht="27" customHeight="1">
      <c r="A76" s="7" t="s">
        <v>287</v>
      </c>
      <c r="B76" s="166">
        <v>41022</v>
      </c>
      <c r="C76" s="7" t="s">
        <v>288</v>
      </c>
      <c r="D76" s="7"/>
      <c r="E76" s="7"/>
      <c r="F76" s="7" t="s">
        <v>48</v>
      </c>
      <c r="G76" s="167"/>
      <c r="H76" s="7"/>
      <c r="I76" s="7"/>
      <c r="J76" s="7"/>
      <c r="K76" s="7"/>
      <c r="L76" s="7"/>
      <c r="M76" s="7"/>
      <c r="N76" s="7"/>
      <c r="O76" s="7"/>
      <c r="P76" s="7"/>
    </row>
    <row r="77" spans="1:16" ht="209" customHeight="1">
      <c r="A77" s="7" t="s">
        <v>289</v>
      </c>
      <c r="B77" s="166">
        <v>41019</v>
      </c>
      <c r="C77" s="7" t="s">
        <v>290</v>
      </c>
      <c r="D77" s="7"/>
      <c r="E77" s="7"/>
      <c r="F77" s="7" t="s">
        <v>48</v>
      </c>
      <c r="G77" s="167"/>
      <c r="H77" s="7"/>
      <c r="I77" s="7"/>
      <c r="J77" s="7"/>
      <c r="K77" s="7"/>
      <c r="L77" s="7"/>
      <c r="M77" s="7"/>
      <c r="N77" s="7"/>
      <c r="O77" s="7"/>
      <c r="P77" s="7"/>
    </row>
    <row r="78" spans="1:16" ht="409" customHeight="1">
      <c r="A78" s="7" t="s">
        <v>291</v>
      </c>
      <c r="B78" s="166">
        <v>41017</v>
      </c>
      <c r="C78" s="7" t="s">
        <v>292</v>
      </c>
      <c r="D78" s="7" t="s">
        <v>353</v>
      </c>
      <c r="E78" s="7" t="s">
        <v>4225</v>
      </c>
      <c r="F78" s="7" t="s">
        <v>47</v>
      </c>
      <c r="G78" s="167" t="s">
        <v>1047</v>
      </c>
      <c r="H78" s="7" t="s">
        <v>3128</v>
      </c>
      <c r="I78" s="7" t="s">
        <v>182</v>
      </c>
      <c r="J78" s="7" t="s">
        <v>352</v>
      </c>
      <c r="K78" s="7" t="s">
        <v>3970</v>
      </c>
      <c r="L78" s="7" t="s">
        <v>351</v>
      </c>
      <c r="M78" s="7"/>
      <c r="N78" s="7"/>
      <c r="O78" s="7" t="s">
        <v>3850</v>
      </c>
      <c r="P78" s="7"/>
    </row>
    <row r="79" spans="1:16" ht="148.5" customHeight="1">
      <c r="A79" s="7" t="s">
        <v>293</v>
      </c>
      <c r="B79" s="166">
        <v>41015</v>
      </c>
      <c r="C79" s="7" t="s">
        <v>294</v>
      </c>
      <c r="D79" s="7" t="s">
        <v>355</v>
      </c>
      <c r="E79" s="7" t="s">
        <v>4225</v>
      </c>
      <c r="F79" s="7" t="s">
        <v>47</v>
      </c>
      <c r="G79" s="167" t="s">
        <v>1046</v>
      </c>
      <c r="H79" s="7" t="s">
        <v>3141</v>
      </c>
      <c r="I79" s="7" t="s">
        <v>157</v>
      </c>
      <c r="J79" s="7" t="s">
        <v>356</v>
      </c>
      <c r="K79" s="7" t="s">
        <v>3971</v>
      </c>
      <c r="L79" s="7" t="s">
        <v>354</v>
      </c>
      <c r="M79" s="7"/>
      <c r="N79" s="168" t="s">
        <v>1004</v>
      </c>
      <c r="O79" s="7" t="s">
        <v>3972</v>
      </c>
      <c r="P79" s="7"/>
    </row>
    <row r="80" spans="1:16" ht="108" customHeight="1">
      <c r="A80" s="7" t="s">
        <v>357</v>
      </c>
      <c r="B80" s="166">
        <v>40997</v>
      </c>
      <c r="C80" s="7" t="s">
        <v>358</v>
      </c>
      <c r="D80" s="7" t="s">
        <v>431</v>
      </c>
      <c r="E80" s="7" t="s">
        <v>4227</v>
      </c>
      <c r="F80" s="7" t="s">
        <v>3299</v>
      </c>
      <c r="G80" s="167" t="s">
        <v>1046</v>
      </c>
      <c r="H80" s="7" t="s">
        <v>640</v>
      </c>
      <c r="I80" s="7" t="s">
        <v>182</v>
      </c>
      <c r="J80" s="7" t="s">
        <v>63</v>
      </c>
      <c r="K80" s="7" t="s">
        <v>429</v>
      </c>
      <c r="L80" s="7" t="s">
        <v>430</v>
      </c>
      <c r="M80" s="7" t="s">
        <v>1875</v>
      </c>
      <c r="N80" s="7"/>
      <c r="O80" s="7" t="s">
        <v>3772</v>
      </c>
      <c r="P80" s="7"/>
    </row>
    <row r="81" spans="1:16" ht="120" customHeight="1">
      <c r="A81" s="7" t="s">
        <v>359</v>
      </c>
      <c r="B81" s="166">
        <v>40995</v>
      </c>
      <c r="C81" s="7" t="s">
        <v>360</v>
      </c>
      <c r="D81" s="7"/>
      <c r="E81" s="7"/>
      <c r="F81" s="7" t="s">
        <v>48</v>
      </c>
      <c r="G81" s="167"/>
      <c r="H81" s="7" t="s">
        <v>464</v>
      </c>
      <c r="I81" s="7"/>
      <c r="J81" s="7"/>
      <c r="K81" s="7" t="s">
        <v>432</v>
      </c>
      <c r="L81" s="7"/>
      <c r="M81" s="7"/>
      <c r="N81" s="7"/>
      <c r="O81" s="7"/>
      <c r="P81" s="7"/>
    </row>
    <row r="82" spans="1:16" ht="157" customHeight="1">
      <c r="A82" s="7" t="s">
        <v>5263</v>
      </c>
      <c r="B82" s="166" t="s">
        <v>5264</v>
      </c>
      <c r="C82" s="7"/>
      <c r="D82" s="7" t="s">
        <v>5265</v>
      </c>
      <c r="E82" s="7" t="s">
        <v>4235</v>
      </c>
      <c r="F82" s="7" t="s">
        <v>47</v>
      </c>
      <c r="G82" s="167" t="s">
        <v>1047</v>
      </c>
      <c r="H82" s="7" t="s">
        <v>446</v>
      </c>
      <c r="I82" s="7" t="s">
        <v>5187</v>
      </c>
      <c r="J82" s="7"/>
      <c r="K82" s="7" t="s">
        <v>5266</v>
      </c>
      <c r="L82" s="7" t="s">
        <v>5267</v>
      </c>
      <c r="M82" s="7"/>
      <c r="N82" s="7"/>
      <c r="O82" s="7"/>
      <c r="P82" s="7"/>
    </row>
    <row r="83" spans="1:16" ht="50" customHeight="1">
      <c r="A83" s="7" t="s">
        <v>361</v>
      </c>
      <c r="B83" s="166">
        <v>40994</v>
      </c>
      <c r="C83" s="7" t="s">
        <v>362</v>
      </c>
      <c r="D83" s="7" t="s">
        <v>434</v>
      </c>
      <c r="E83" s="7" t="s">
        <v>4229</v>
      </c>
      <c r="F83" s="7" t="s">
        <v>47</v>
      </c>
      <c r="G83" s="167" t="s">
        <v>1046</v>
      </c>
      <c r="H83" s="7" t="s">
        <v>455</v>
      </c>
      <c r="I83" s="7" t="s">
        <v>182</v>
      </c>
      <c r="J83" s="7"/>
      <c r="K83" s="7" t="s">
        <v>3725</v>
      </c>
      <c r="L83" s="7" t="s">
        <v>433</v>
      </c>
      <c r="M83" s="7"/>
      <c r="N83" s="168" t="s">
        <v>5594</v>
      </c>
      <c r="O83" s="7" t="s">
        <v>3931</v>
      </c>
      <c r="P83" s="7"/>
    </row>
    <row r="84" spans="1:16" ht="222" customHeight="1">
      <c r="A84" s="7" t="s">
        <v>364</v>
      </c>
      <c r="B84" s="166">
        <v>40987</v>
      </c>
      <c r="C84" s="7" t="s">
        <v>365</v>
      </c>
      <c r="D84" s="7" t="s">
        <v>438</v>
      </c>
      <c r="E84" s="7" t="s">
        <v>4227</v>
      </c>
      <c r="F84" s="7" t="s">
        <v>48</v>
      </c>
      <c r="G84" s="167"/>
      <c r="H84" s="7"/>
      <c r="I84" s="7"/>
      <c r="J84" s="7"/>
      <c r="K84" s="7"/>
      <c r="L84" s="7"/>
      <c r="M84" s="7"/>
      <c r="N84" s="7"/>
      <c r="O84" s="7"/>
      <c r="P84" s="7"/>
    </row>
    <row r="85" spans="1:16" ht="124" customHeight="1">
      <c r="A85" s="7" t="s">
        <v>84</v>
      </c>
      <c r="B85" s="166">
        <v>40987</v>
      </c>
      <c r="C85" s="7" t="s">
        <v>363</v>
      </c>
      <c r="D85" s="7" t="s">
        <v>437</v>
      </c>
      <c r="E85" s="7" t="s">
        <v>4229</v>
      </c>
      <c r="F85" s="7" t="s">
        <v>3220</v>
      </c>
      <c r="G85" s="167" t="s">
        <v>1046</v>
      </c>
      <c r="H85" s="7" t="s">
        <v>446</v>
      </c>
      <c r="I85" s="7" t="s">
        <v>3721</v>
      </c>
      <c r="J85" s="7" t="s">
        <v>63</v>
      </c>
      <c r="K85" s="7" t="s">
        <v>435</v>
      </c>
      <c r="L85" s="7" t="s">
        <v>436</v>
      </c>
      <c r="M85" s="7"/>
      <c r="N85" s="7"/>
      <c r="O85" s="7" t="s">
        <v>3933</v>
      </c>
      <c r="P85" s="7"/>
    </row>
    <row r="86" spans="1:16" ht="40.5" customHeight="1">
      <c r="A86" s="7" t="s">
        <v>366</v>
      </c>
      <c r="B86" s="166">
        <v>40982</v>
      </c>
      <c r="C86" s="7" t="s">
        <v>367</v>
      </c>
      <c r="D86" s="7" t="s">
        <v>440</v>
      </c>
      <c r="E86" s="7" t="s">
        <v>4235</v>
      </c>
      <c r="F86" s="7" t="s">
        <v>3299</v>
      </c>
      <c r="G86" s="167" t="s">
        <v>1046</v>
      </c>
      <c r="H86" s="7" t="s">
        <v>455</v>
      </c>
      <c r="I86" s="7" t="s">
        <v>182</v>
      </c>
      <c r="J86" s="7" t="s">
        <v>442</v>
      </c>
      <c r="K86" s="7" t="s">
        <v>441</v>
      </c>
      <c r="L86" s="7" t="s">
        <v>439</v>
      </c>
      <c r="M86" s="7"/>
      <c r="N86" s="7"/>
      <c r="O86" s="7" t="s">
        <v>3841</v>
      </c>
      <c r="P86" s="7"/>
    </row>
    <row r="87" spans="1:16" ht="134" customHeight="1">
      <c r="A87" s="7" t="s">
        <v>368</v>
      </c>
      <c r="B87" s="166">
        <v>40981</v>
      </c>
      <c r="C87" s="7" t="s">
        <v>369</v>
      </c>
      <c r="D87" s="7"/>
      <c r="E87" s="7"/>
      <c r="F87" s="7" t="s">
        <v>48</v>
      </c>
      <c r="G87" s="167"/>
      <c r="H87" s="7"/>
      <c r="I87" s="7"/>
      <c r="J87" s="7"/>
      <c r="K87" s="7"/>
      <c r="L87" s="7"/>
      <c r="M87" s="7"/>
      <c r="N87" s="7"/>
      <c r="O87" s="7"/>
      <c r="P87" s="7"/>
    </row>
    <row r="88" spans="1:16" ht="168" customHeight="1">
      <c r="A88" s="7" t="s">
        <v>370</v>
      </c>
      <c r="B88" s="166">
        <v>40973</v>
      </c>
      <c r="C88" s="7" t="s">
        <v>371</v>
      </c>
      <c r="D88" s="7" t="s">
        <v>443</v>
      </c>
      <c r="E88" s="7" t="s">
        <v>4227</v>
      </c>
      <c r="F88" s="7" t="s">
        <v>3220</v>
      </c>
      <c r="G88" s="167" t="s">
        <v>1046</v>
      </c>
      <c r="H88" s="7" t="s">
        <v>446</v>
      </c>
      <c r="I88" s="7"/>
      <c r="J88" s="7"/>
      <c r="K88" s="7" t="s">
        <v>444</v>
      </c>
      <c r="L88" s="7" t="s">
        <v>445</v>
      </c>
      <c r="M88" s="7"/>
      <c r="N88" s="7"/>
      <c r="O88" s="7" t="s">
        <v>3768</v>
      </c>
      <c r="P88" s="7"/>
    </row>
    <row r="89" spans="1:16" ht="57" customHeight="1">
      <c r="A89" s="7" t="s">
        <v>77</v>
      </c>
      <c r="B89" s="166">
        <v>40968</v>
      </c>
      <c r="C89" s="7" t="s">
        <v>372</v>
      </c>
      <c r="D89" s="7" t="s">
        <v>447</v>
      </c>
      <c r="E89" s="7" t="s">
        <v>4225</v>
      </c>
      <c r="F89" s="7" t="s">
        <v>3220</v>
      </c>
      <c r="G89" s="167" t="s">
        <v>1048</v>
      </c>
      <c r="H89" s="7" t="s">
        <v>464</v>
      </c>
      <c r="I89" s="7"/>
      <c r="J89" s="7" t="s">
        <v>3697</v>
      </c>
      <c r="K89" s="7" t="s">
        <v>3698</v>
      </c>
      <c r="L89" s="7" t="s">
        <v>3699</v>
      </c>
      <c r="M89" s="7"/>
      <c r="N89" s="7"/>
      <c r="O89" s="7" t="s">
        <v>3842</v>
      </c>
      <c r="P89" s="7"/>
    </row>
    <row r="90" spans="1:16" ht="54" customHeight="1">
      <c r="A90" s="7" t="s">
        <v>373</v>
      </c>
      <c r="B90" s="166">
        <v>40967</v>
      </c>
      <c r="C90" s="7" t="s">
        <v>374</v>
      </c>
      <c r="D90" s="7"/>
      <c r="E90" s="7"/>
      <c r="F90" s="7" t="s">
        <v>48</v>
      </c>
      <c r="G90" s="167"/>
      <c r="H90" s="7"/>
      <c r="I90" s="7"/>
      <c r="J90" s="7"/>
      <c r="K90" s="7" t="s">
        <v>448</v>
      </c>
      <c r="L90" s="7"/>
      <c r="M90" s="7"/>
      <c r="N90" s="7"/>
      <c r="O90" s="7"/>
      <c r="P90" s="7"/>
    </row>
    <row r="91" spans="1:16" ht="189" customHeight="1">
      <c r="A91" s="7" t="s">
        <v>1785</v>
      </c>
      <c r="B91" s="166">
        <v>40967</v>
      </c>
      <c r="C91" s="7" t="s">
        <v>1786</v>
      </c>
      <c r="D91" s="7"/>
      <c r="E91" s="7"/>
      <c r="F91" s="7" t="s">
        <v>48</v>
      </c>
      <c r="G91" s="167"/>
      <c r="H91" s="7"/>
      <c r="I91" s="7"/>
      <c r="J91" s="7"/>
      <c r="K91" s="7"/>
      <c r="L91" s="7"/>
      <c r="M91" s="7"/>
      <c r="N91" s="7"/>
      <c r="O91" s="7"/>
      <c r="P91" s="7"/>
    </row>
    <row r="92" spans="1:16" ht="175.5" customHeight="1">
      <c r="A92" s="7" t="s">
        <v>375</v>
      </c>
      <c r="B92" s="166">
        <v>40960</v>
      </c>
      <c r="C92" s="7" t="s">
        <v>376</v>
      </c>
      <c r="D92" s="7" t="s">
        <v>451</v>
      </c>
      <c r="E92" s="7" t="s">
        <v>4225</v>
      </c>
      <c r="F92" s="7" t="s">
        <v>47</v>
      </c>
      <c r="G92" s="167" t="s">
        <v>1046</v>
      </c>
      <c r="H92" s="7" t="s">
        <v>3144</v>
      </c>
      <c r="I92" s="7" t="s">
        <v>182</v>
      </c>
      <c r="J92" s="7" t="s">
        <v>1587</v>
      </c>
      <c r="K92" s="7" t="s">
        <v>449</v>
      </c>
      <c r="L92" s="7" t="s">
        <v>450</v>
      </c>
      <c r="M92" s="7"/>
      <c r="N92" s="7"/>
      <c r="O92" s="7" t="s">
        <v>3973</v>
      </c>
      <c r="P92" s="7"/>
    </row>
    <row r="93" spans="1:16" ht="98" customHeight="1">
      <c r="A93" s="7" t="s">
        <v>5268</v>
      </c>
      <c r="B93" s="166" t="s">
        <v>5269</v>
      </c>
      <c r="C93" s="7"/>
      <c r="D93" s="7" t="s">
        <v>5270</v>
      </c>
      <c r="E93" s="7" t="s">
        <v>4229</v>
      </c>
      <c r="F93" s="7" t="s">
        <v>3220</v>
      </c>
      <c r="G93" s="167" t="s">
        <v>1046</v>
      </c>
      <c r="H93" s="7" t="s">
        <v>446</v>
      </c>
      <c r="I93" s="7" t="s">
        <v>182</v>
      </c>
      <c r="J93" s="7" t="s">
        <v>54</v>
      </c>
      <c r="K93" s="7" t="s">
        <v>5271</v>
      </c>
      <c r="L93" s="7" t="s">
        <v>5629</v>
      </c>
      <c r="M93" s="7"/>
      <c r="N93" s="7" t="s">
        <v>5630</v>
      </c>
      <c r="O93" s="7"/>
      <c r="P93" s="7"/>
    </row>
    <row r="94" spans="1:16" ht="37" customHeight="1">
      <c r="A94" s="7" t="s">
        <v>377</v>
      </c>
      <c r="B94" s="166">
        <v>40947</v>
      </c>
      <c r="C94" s="7" t="s">
        <v>378</v>
      </c>
      <c r="D94" s="7" t="s">
        <v>454</v>
      </c>
      <c r="E94" s="7" t="s">
        <v>4227</v>
      </c>
      <c r="F94" s="7" t="s">
        <v>47</v>
      </c>
      <c r="G94" s="167" t="s">
        <v>1047</v>
      </c>
      <c r="H94" s="7" t="s">
        <v>3127</v>
      </c>
      <c r="I94" s="7" t="s">
        <v>182</v>
      </c>
      <c r="J94" s="7" t="s">
        <v>3565</v>
      </c>
      <c r="K94" s="7" t="s">
        <v>452</v>
      </c>
      <c r="L94" s="7" t="s">
        <v>453</v>
      </c>
      <c r="M94" s="7"/>
      <c r="N94" s="7"/>
      <c r="O94" s="7" t="s">
        <v>3850</v>
      </c>
      <c r="P94" s="7"/>
    </row>
    <row r="95" spans="1:16" ht="189" customHeight="1">
      <c r="A95" s="7" t="s">
        <v>383</v>
      </c>
      <c r="B95" s="166">
        <v>40899</v>
      </c>
      <c r="C95" s="7" t="s">
        <v>384</v>
      </c>
      <c r="D95" s="7"/>
      <c r="E95" s="7"/>
      <c r="F95" s="7" t="s">
        <v>48</v>
      </c>
      <c r="G95" s="167"/>
      <c r="H95" s="7"/>
      <c r="I95" s="7"/>
      <c r="J95" s="7"/>
      <c r="K95" s="7" t="s">
        <v>463</v>
      </c>
      <c r="L95" s="7"/>
      <c r="M95" s="7"/>
      <c r="N95" s="7"/>
      <c r="O95" s="7"/>
      <c r="P95" s="7"/>
    </row>
    <row r="96" spans="1:16" ht="333" customHeight="1">
      <c r="A96" s="7" t="s">
        <v>381</v>
      </c>
      <c r="B96" s="166">
        <v>40899</v>
      </c>
      <c r="C96" s="7" t="s">
        <v>382</v>
      </c>
      <c r="D96" s="7" t="s">
        <v>462</v>
      </c>
      <c r="E96" s="7" t="s">
        <v>4225</v>
      </c>
      <c r="F96" s="7" t="s">
        <v>47</v>
      </c>
      <c r="G96" s="167" t="s">
        <v>1046</v>
      </c>
      <c r="H96" s="7" t="s">
        <v>3127</v>
      </c>
      <c r="I96" s="7" t="s">
        <v>182</v>
      </c>
      <c r="J96" s="7" t="s">
        <v>60</v>
      </c>
      <c r="K96" s="7" t="s">
        <v>461</v>
      </c>
      <c r="L96" s="7" t="s">
        <v>460</v>
      </c>
      <c r="M96" s="7" t="s">
        <v>1875</v>
      </c>
      <c r="N96" s="7" t="s">
        <v>5003</v>
      </c>
      <c r="O96" s="7" t="s">
        <v>3830</v>
      </c>
      <c r="P96" s="7"/>
    </row>
    <row r="97" spans="1:16" ht="148.5" customHeight="1">
      <c r="A97" s="7" t="s">
        <v>385</v>
      </c>
      <c r="B97" s="166">
        <v>40885</v>
      </c>
      <c r="C97" s="7" t="s">
        <v>386</v>
      </c>
      <c r="D97" s="7" t="s">
        <v>466</v>
      </c>
      <c r="E97" s="7" t="s">
        <v>4229</v>
      </c>
      <c r="F97" s="7" t="s">
        <v>47</v>
      </c>
      <c r="G97" s="167" t="s">
        <v>1046</v>
      </c>
      <c r="H97" s="7" t="s">
        <v>3127</v>
      </c>
      <c r="I97" s="7" t="s">
        <v>182</v>
      </c>
      <c r="J97" s="7" t="s">
        <v>60</v>
      </c>
      <c r="K97" s="7" t="s">
        <v>3652</v>
      </c>
      <c r="L97" s="7" t="s">
        <v>465</v>
      </c>
      <c r="M97" s="7"/>
      <c r="N97" s="7" t="s">
        <v>5634</v>
      </c>
      <c r="O97" s="7" t="s">
        <v>3962</v>
      </c>
      <c r="P97" s="7"/>
    </row>
    <row r="98" spans="1:16" ht="175.5" customHeight="1">
      <c r="A98" s="7" t="s">
        <v>387</v>
      </c>
      <c r="B98" s="166">
        <v>40884</v>
      </c>
      <c r="C98" s="7" t="s">
        <v>388</v>
      </c>
      <c r="D98" s="7" t="s">
        <v>469</v>
      </c>
      <c r="E98" s="7" t="s">
        <v>4229</v>
      </c>
      <c r="F98" s="7" t="s">
        <v>3220</v>
      </c>
      <c r="G98" s="167" t="s">
        <v>1047</v>
      </c>
      <c r="H98" s="7" t="s">
        <v>455</v>
      </c>
      <c r="I98" s="7"/>
      <c r="J98" s="7"/>
      <c r="K98" s="7" t="s">
        <v>467</v>
      </c>
      <c r="L98" s="7" t="s">
        <v>468</v>
      </c>
      <c r="M98" s="7" t="s">
        <v>1006</v>
      </c>
      <c r="N98" s="7"/>
      <c r="O98" s="7" t="s">
        <v>3850</v>
      </c>
      <c r="P98" s="7"/>
    </row>
    <row r="99" spans="1:16" ht="40.5" customHeight="1">
      <c r="A99" s="7" t="s">
        <v>359</v>
      </c>
      <c r="B99" s="166">
        <v>40883</v>
      </c>
      <c r="C99" s="7" t="s">
        <v>389</v>
      </c>
      <c r="D99" s="7" t="s">
        <v>472</v>
      </c>
      <c r="E99" s="7" t="s">
        <v>4233</v>
      </c>
      <c r="F99" s="7" t="s">
        <v>48</v>
      </c>
      <c r="G99" s="167" t="s">
        <v>1046</v>
      </c>
      <c r="H99" s="7" t="s">
        <v>3145</v>
      </c>
      <c r="I99" s="7" t="s">
        <v>182</v>
      </c>
      <c r="J99" s="7" t="s">
        <v>153</v>
      </c>
      <c r="K99" s="7" t="s">
        <v>470</v>
      </c>
      <c r="L99" s="7" t="s">
        <v>471</v>
      </c>
      <c r="M99" s="7"/>
      <c r="N99" s="7"/>
      <c r="O99" s="7" t="s">
        <v>3935</v>
      </c>
      <c r="P99" s="7"/>
    </row>
    <row r="100" spans="1:16" ht="55" customHeight="1">
      <c r="A100" s="7" t="s">
        <v>390</v>
      </c>
      <c r="B100" s="166">
        <v>40875</v>
      </c>
      <c r="C100" s="7" t="s">
        <v>391</v>
      </c>
      <c r="D100" s="7"/>
      <c r="E100" s="7"/>
      <c r="F100" s="7" t="s">
        <v>48</v>
      </c>
      <c r="G100" s="167"/>
      <c r="H100" s="7"/>
      <c r="I100" s="7"/>
      <c r="J100" s="7"/>
      <c r="K100" s="7"/>
      <c r="L100" s="7"/>
      <c r="M100" s="7"/>
      <c r="N100" s="7"/>
      <c r="O100" s="7"/>
      <c r="P100" s="7"/>
    </row>
    <row r="101" spans="1:16" ht="40.5" customHeight="1">
      <c r="A101" s="7" t="s">
        <v>392</v>
      </c>
      <c r="B101" s="166">
        <v>40875</v>
      </c>
      <c r="C101" s="7" t="s">
        <v>393</v>
      </c>
      <c r="D101" s="7" t="s">
        <v>474</v>
      </c>
      <c r="E101" s="7"/>
      <c r="F101" s="7" t="s">
        <v>48</v>
      </c>
      <c r="G101" s="167"/>
      <c r="H101" s="7"/>
      <c r="I101" s="7"/>
      <c r="J101" s="7"/>
      <c r="K101" s="7" t="s">
        <v>473</v>
      </c>
      <c r="L101" s="7"/>
      <c r="M101" s="7"/>
      <c r="N101" s="7"/>
      <c r="O101" s="7"/>
      <c r="P101" s="7"/>
    </row>
    <row r="102" spans="1:16" ht="88" customHeight="1">
      <c r="A102" s="7" t="s">
        <v>394</v>
      </c>
      <c r="B102" s="166">
        <v>40865</v>
      </c>
      <c r="C102" s="7" t="s">
        <v>395</v>
      </c>
      <c r="D102" s="7"/>
      <c r="E102" s="7"/>
      <c r="F102" s="7" t="s">
        <v>48</v>
      </c>
      <c r="G102" s="167"/>
      <c r="H102" s="7"/>
      <c r="I102" s="7"/>
      <c r="J102" s="7"/>
      <c r="K102" s="7"/>
      <c r="L102" s="7"/>
      <c r="M102" s="7"/>
      <c r="N102" s="7"/>
      <c r="O102" s="7"/>
      <c r="P102" s="7"/>
    </row>
    <row r="103" spans="1:16" ht="222" customHeight="1">
      <c r="A103" s="7" t="s">
        <v>396</v>
      </c>
      <c r="B103" s="166">
        <v>40862</v>
      </c>
      <c r="C103" s="7" t="s">
        <v>397</v>
      </c>
      <c r="D103" s="7" t="s">
        <v>478</v>
      </c>
      <c r="E103" s="7" t="s">
        <v>4225</v>
      </c>
      <c r="F103" s="7" t="s">
        <v>3299</v>
      </c>
      <c r="G103" s="167" t="s">
        <v>1048</v>
      </c>
      <c r="H103" s="7" t="s">
        <v>455</v>
      </c>
      <c r="I103" s="7" t="s">
        <v>182</v>
      </c>
      <c r="J103" s="7" t="s">
        <v>477</v>
      </c>
      <c r="K103" s="7" t="s">
        <v>475</v>
      </c>
      <c r="L103" s="7" t="s">
        <v>476</v>
      </c>
      <c r="M103" s="7" t="s">
        <v>1875</v>
      </c>
      <c r="N103" s="7"/>
      <c r="O103" s="7" t="s">
        <v>3974</v>
      </c>
      <c r="P103" s="7"/>
    </row>
    <row r="104" spans="1:16" ht="27" customHeight="1">
      <c r="A104" s="7" t="s">
        <v>398</v>
      </c>
      <c r="B104" s="166">
        <v>40856</v>
      </c>
      <c r="C104" s="7" t="s">
        <v>399</v>
      </c>
      <c r="D104" s="7" t="s">
        <v>481</v>
      </c>
      <c r="E104" s="7" t="s">
        <v>4230</v>
      </c>
      <c r="F104" s="7" t="s">
        <v>3299</v>
      </c>
      <c r="G104" s="167" t="s">
        <v>1048</v>
      </c>
      <c r="H104" s="7" t="s">
        <v>483</v>
      </c>
      <c r="I104" s="7" t="s">
        <v>182</v>
      </c>
      <c r="J104" s="7" t="s">
        <v>482</v>
      </c>
      <c r="K104" s="7" t="s">
        <v>479</v>
      </c>
      <c r="L104" s="7" t="s">
        <v>480</v>
      </c>
      <c r="M104" s="7"/>
      <c r="N104" s="7" t="s">
        <v>3651</v>
      </c>
      <c r="O104" s="7" t="s">
        <v>3975</v>
      </c>
      <c r="P104" s="7"/>
    </row>
    <row r="105" spans="1:16" ht="202.5" customHeight="1">
      <c r="A105" s="7" t="s">
        <v>400</v>
      </c>
      <c r="B105" s="166">
        <v>40854</v>
      </c>
      <c r="C105" s="7" t="s">
        <v>401</v>
      </c>
      <c r="D105" s="7"/>
      <c r="E105" s="7" t="s">
        <v>4227</v>
      </c>
      <c r="F105" s="7" t="s">
        <v>48</v>
      </c>
      <c r="G105" s="167"/>
      <c r="H105" s="7"/>
      <c r="I105" s="7"/>
      <c r="J105" s="7"/>
      <c r="K105" s="7"/>
      <c r="L105" s="7"/>
      <c r="M105" s="7"/>
      <c r="N105" s="7"/>
      <c r="O105" s="7"/>
      <c r="P105" s="7"/>
    </row>
    <row r="106" spans="1:16" ht="153" customHeight="1">
      <c r="A106" s="7" t="s">
        <v>402</v>
      </c>
      <c r="B106" s="166">
        <v>40854</v>
      </c>
      <c r="C106" s="7" t="s">
        <v>403</v>
      </c>
      <c r="D106" s="7" t="s">
        <v>486</v>
      </c>
      <c r="E106" s="7"/>
      <c r="F106" s="7" t="s">
        <v>48</v>
      </c>
      <c r="G106" s="167" t="s">
        <v>1048</v>
      </c>
      <c r="H106" s="7" t="s">
        <v>455</v>
      </c>
      <c r="I106" s="7"/>
      <c r="J106" s="7" t="s">
        <v>57</v>
      </c>
      <c r="K106" s="7" t="s">
        <v>484</v>
      </c>
      <c r="L106" s="7" t="s">
        <v>485</v>
      </c>
      <c r="M106" s="7" t="s">
        <v>1875</v>
      </c>
      <c r="N106" s="7"/>
      <c r="O106" s="7" t="s">
        <v>3927</v>
      </c>
      <c r="P106" s="7"/>
    </row>
    <row r="107" spans="1:16" ht="170" customHeight="1">
      <c r="A107" s="7" t="s">
        <v>404</v>
      </c>
      <c r="B107" s="166">
        <v>40843</v>
      </c>
      <c r="C107" s="7" t="s">
        <v>405</v>
      </c>
      <c r="D107" s="7" t="s">
        <v>488</v>
      </c>
      <c r="E107" s="7"/>
      <c r="F107" s="7" t="s">
        <v>48</v>
      </c>
      <c r="G107" s="167"/>
      <c r="H107" s="7"/>
      <c r="I107" s="7"/>
      <c r="J107" s="7"/>
      <c r="K107" s="7" t="s">
        <v>487</v>
      </c>
      <c r="L107" s="7"/>
      <c r="M107" s="7"/>
      <c r="N107" s="7"/>
      <c r="O107" s="7"/>
      <c r="P107" s="7"/>
    </row>
    <row r="108" spans="1:16" ht="202.5" customHeight="1">
      <c r="A108" s="7" t="s">
        <v>406</v>
      </c>
      <c r="B108" s="166">
        <v>40841</v>
      </c>
      <c r="C108" s="7" t="s">
        <v>407</v>
      </c>
      <c r="D108" s="7" t="s">
        <v>491</v>
      </c>
      <c r="E108" s="7" t="s">
        <v>4229</v>
      </c>
      <c r="F108" s="7" t="s">
        <v>3220</v>
      </c>
      <c r="G108" s="167" t="s">
        <v>1046</v>
      </c>
      <c r="H108" s="7" t="s">
        <v>446</v>
      </c>
      <c r="I108" s="7" t="s">
        <v>157</v>
      </c>
      <c r="J108" s="7" t="s">
        <v>63</v>
      </c>
      <c r="K108" s="7" t="s">
        <v>489</v>
      </c>
      <c r="L108" s="7" t="s">
        <v>490</v>
      </c>
      <c r="M108" s="7"/>
      <c r="N108" s="168" t="s">
        <v>5004</v>
      </c>
      <c r="O108" s="7" t="s">
        <v>3976</v>
      </c>
      <c r="P108" s="7"/>
    </row>
    <row r="109" spans="1:16" ht="27" customHeight="1">
      <c r="A109" s="7" t="s">
        <v>408</v>
      </c>
      <c r="B109" s="166">
        <v>40828</v>
      </c>
      <c r="C109" s="7" t="s">
        <v>409</v>
      </c>
      <c r="D109" s="7" t="s">
        <v>498</v>
      </c>
      <c r="E109" s="7" t="s">
        <v>4227</v>
      </c>
      <c r="F109" s="7" t="s">
        <v>47</v>
      </c>
      <c r="G109" s="167" t="s">
        <v>1046</v>
      </c>
      <c r="H109" s="7" t="s">
        <v>493</v>
      </c>
      <c r="I109" s="7" t="s">
        <v>157</v>
      </c>
      <c r="J109" s="7" t="s">
        <v>63</v>
      </c>
      <c r="K109" s="7" t="s">
        <v>492</v>
      </c>
      <c r="L109" s="7" t="s">
        <v>3650</v>
      </c>
      <c r="M109" s="7"/>
      <c r="N109" s="168" t="s">
        <v>3311</v>
      </c>
      <c r="O109" s="7" t="s">
        <v>3942</v>
      </c>
      <c r="P109" s="7"/>
    </row>
    <row r="110" spans="1:16" ht="57" customHeight="1">
      <c r="A110" s="7" t="s">
        <v>410</v>
      </c>
      <c r="B110" s="166">
        <v>40807</v>
      </c>
      <c r="C110" s="7" t="s">
        <v>411</v>
      </c>
      <c r="D110" s="7"/>
      <c r="E110" s="7"/>
      <c r="F110" s="7" t="s">
        <v>48</v>
      </c>
      <c r="G110" s="167"/>
      <c r="H110" s="7"/>
      <c r="I110" s="7"/>
      <c r="J110" s="7"/>
      <c r="K110" s="7"/>
      <c r="L110" s="7"/>
      <c r="M110" s="7"/>
      <c r="N110" s="7"/>
      <c r="O110" s="7"/>
      <c r="P110" s="7"/>
    </row>
    <row r="111" spans="1:16" ht="105" customHeight="1">
      <c r="A111" s="7" t="s">
        <v>283</v>
      </c>
      <c r="B111" s="166">
        <v>40807</v>
      </c>
      <c r="C111" s="7" t="s">
        <v>412</v>
      </c>
      <c r="D111" s="7" t="s">
        <v>497</v>
      </c>
      <c r="E111" s="7" t="s">
        <v>4231</v>
      </c>
      <c r="F111" s="7" t="s">
        <v>3220</v>
      </c>
      <c r="G111" s="167" t="s">
        <v>1046</v>
      </c>
      <c r="H111" s="7" t="s">
        <v>446</v>
      </c>
      <c r="I111" s="7"/>
      <c r="J111" s="7" t="s">
        <v>3559</v>
      </c>
      <c r="K111" s="7" t="s">
        <v>494</v>
      </c>
      <c r="L111" s="7" t="s">
        <v>3749</v>
      </c>
      <c r="M111" s="7"/>
      <c r="N111" s="7"/>
      <c r="O111" s="7" t="s">
        <v>3894</v>
      </c>
      <c r="P111" s="7"/>
    </row>
    <row r="112" spans="1:16" ht="121.5" customHeight="1">
      <c r="A112" s="7" t="s">
        <v>413</v>
      </c>
      <c r="B112" s="166">
        <v>40805</v>
      </c>
      <c r="C112" s="7" t="s">
        <v>414</v>
      </c>
      <c r="D112" s="7" t="s">
        <v>496</v>
      </c>
      <c r="E112" s="7" t="s">
        <v>4231</v>
      </c>
      <c r="F112" s="7" t="s">
        <v>47</v>
      </c>
      <c r="G112" s="167" t="s">
        <v>1047</v>
      </c>
      <c r="H112" s="7" t="s">
        <v>493</v>
      </c>
      <c r="I112" s="7" t="s">
        <v>182</v>
      </c>
      <c r="J112" s="7" t="s">
        <v>3648</v>
      </c>
      <c r="K112" s="7" t="s">
        <v>495</v>
      </c>
      <c r="L112" s="7" t="s">
        <v>3649</v>
      </c>
      <c r="M112" s="7"/>
      <c r="N112" s="7"/>
      <c r="O112" s="7" t="s">
        <v>3768</v>
      </c>
      <c r="P112" s="7"/>
    </row>
    <row r="113" spans="1:16" ht="121.5" customHeight="1">
      <c r="A113" s="7" t="s">
        <v>121</v>
      </c>
      <c r="B113" s="166">
        <v>40795</v>
      </c>
      <c r="C113" s="7" t="s">
        <v>415</v>
      </c>
      <c r="D113" s="7" t="s">
        <v>501</v>
      </c>
      <c r="E113" s="7" t="s">
        <v>4225</v>
      </c>
      <c r="F113" s="7" t="s">
        <v>3299</v>
      </c>
      <c r="G113" s="167" t="s">
        <v>1046</v>
      </c>
      <c r="H113" s="7" t="s">
        <v>464</v>
      </c>
      <c r="I113" s="7" t="s">
        <v>3635</v>
      </c>
      <c r="J113" s="7" t="s">
        <v>442</v>
      </c>
      <c r="K113" s="7" t="s">
        <v>500</v>
      </c>
      <c r="L113" s="7" t="s">
        <v>499</v>
      </c>
      <c r="M113" s="7"/>
      <c r="N113" s="7"/>
      <c r="O113" s="7" t="s">
        <v>3894</v>
      </c>
      <c r="P113" s="7"/>
    </row>
    <row r="114" spans="1:16" ht="65" customHeight="1">
      <c r="A114" s="7" t="s">
        <v>268</v>
      </c>
      <c r="B114" s="166">
        <v>40794</v>
      </c>
      <c r="C114" s="7" t="s">
        <v>416</v>
      </c>
      <c r="D114" s="7" t="s">
        <v>504</v>
      </c>
      <c r="E114" s="7" t="s">
        <v>4225</v>
      </c>
      <c r="F114" s="7" t="s">
        <v>3220</v>
      </c>
      <c r="G114" s="167" t="s">
        <v>1047</v>
      </c>
      <c r="H114" s="7" t="s">
        <v>483</v>
      </c>
      <c r="I114" s="7"/>
      <c r="J114" s="7" t="s">
        <v>3565</v>
      </c>
      <c r="K114" s="7" t="s">
        <v>502</v>
      </c>
      <c r="L114" s="7" t="s">
        <v>503</v>
      </c>
      <c r="M114" s="7" t="s">
        <v>1005</v>
      </c>
      <c r="N114" s="7"/>
      <c r="O114" s="7" t="s">
        <v>3920</v>
      </c>
      <c r="P114" s="7"/>
    </row>
    <row r="115" spans="1:16" ht="40.5" customHeight="1">
      <c r="A115" s="7" t="s">
        <v>5248</v>
      </c>
      <c r="B115" s="166" t="s">
        <v>5249</v>
      </c>
      <c r="C115" s="7"/>
      <c r="D115" s="7" t="s">
        <v>5250</v>
      </c>
      <c r="E115" s="7" t="s">
        <v>4227</v>
      </c>
      <c r="F115" s="7" t="s">
        <v>47</v>
      </c>
      <c r="G115" s="167" t="s">
        <v>1046</v>
      </c>
      <c r="H115" s="7" t="s">
        <v>790</v>
      </c>
      <c r="I115" s="7" t="s">
        <v>5187</v>
      </c>
      <c r="J115" s="7"/>
      <c r="K115" s="7" t="s">
        <v>5251</v>
      </c>
      <c r="L115" s="7" t="s">
        <v>5163</v>
      </c>
      <c r="M115" s="7"/>
      <c r="N115" s="7"/>
      <c r="O115" s="7"/>
      <c r="P115" s="7"/>
    </row>
    <row r="116" spans="1:16" ht="99" customHeight="1">
      <c r="A116" s="7" t="s">
        <v>419</v>
      </c>
      <c r="B116" s="166">
        <v>40784</v>
      </c>
      <c r="C116" s="7" t="s">
        <v>420</v>
      </c>
      <c r="D116" s="7"/>
      <c r="E116" s="7"/>
      <c r="F116" s="7" t="s">
        <v>48</v>
      </c>
      <c r="G116" s="167"/>
      <c r="H116" s="7"/>
      <c r="I116" s="7"/>
      <c r="J116" s="7"/>
      <c r="K116" s="7"/>
      <c r="L116" s="7"/>
      <c r="M116" s="7"/>
      <c r="N116" s="7"/>
      <c r="O116" s="7"/>
      <c r="P116" s="7"/>
    </row>
    <row r="117" spans="1:16" ht="179" customHeight="1">
      <c r="A117" s="7" t="s">
        <v>417</v>
      </c>
      <c r="B117" s="166">
        <v>40784</v>
      </c>
      <c r="C117" s="7" t="s">
        <v>418</v>
      </c>
      <c r="D117" s="7" t="s">
        <v>507</v>
      </c>
      <c r="E117" s="7" t="s">
        <v>4230</v>
      </c>
      <c r="F117" s="7" t="s">
        <v>3220</v>
      </c>
      <c r="G117" s="167" t="s">
        <v>1046</v>
      </c>
      <c r="H117" s="7" t="s">
        <v>455</v>
      </c>
      <c r="I117" s="7" t="s">
        <v>157</v>
      </c>
      <c r="J117" s="7" t="s">
        <v>153</v>
      </c>
      <c r="K117" s="7" t="s">
        <v>505</v>
      </c>
      <c r="L117" s="7" t="s">
        <v>506</v>
      </c>
      <c r="M117" s="7"/>
      <c r="N117" s="7"/>
      <c r="O117" s="7" t="s">
        <v>3947</v>
      </c>
      <c r="P117" s="7"/>
    </row>
    <row r="118" spans="1:16" ht="110" customHeight="1">
      <c r="A118" s="7" t="s">
        <v>421</v>
      </c>
      <c r="B118" s="166">
        <v>40781</v>
      </c>
      <c r="C118" s="7" t="s">
        <v>422</v>
      </c>
      <c r="D118" s="7" t="s">
        <v>509</v>
      </c>
      <c r="E118" s="7" t="s">
        <v>4231</v>
      </c>
      <c r="F118" s="7" t="s">
        <v>47</v>
      </c>
      <c r="G118" s="167" t="s">
        <v>1048</v>
      </c>
      <c r="H118" s="7" t="s">
        <v>3127</v>
      </c>
      <c r="I118" s="7" t="s">
        <v>3752</v>
      </c>
      <c r="J118" s="7" t="s">
        <v>153</v>
      </c>
      <c r="K118" s="7" t="s">
        <v>508</v>
      </c>
      <c r="L118" s="7" t="s">
        <v>3647</v>
      </c>
      <c r="M118" s="7"/>
      <c r="N118" s="7" t="s">
        <v>5172</v>
      </c>
      <c r="O118" s="7" t="s">
        <v>3977</v>
      </c>
      <c r="P118" s="7"/>
    </row>
    <row r="119" spans="1:16" ht="243" customHeight="1">
      <c r="A119" s="7" t="s">
        <v>423</v>
      </c>
      <c r="B119" s="166">
        <v>40772</v>
      </c>
      <c r="C119" s="7" t="s">
        <v>424</v>
      </c>
      <c r="D119" s="7" t="s">
        <v>512</v>
      </c>
      <c r="E119" s="7" t="s">
        <v>4228</v>
      </c>
      <c r="F119" s="7" t="s">
        <v>3220</v>
      </c>
      <c r="G119" s="167" t="s">
        <v>1046</v>
      </c>
      <c r="H119" s="7" t="s">
        <v>446</v>
      </c>
      <c r="I119" s="7" t="s">
        <v>3508</v>
      </c>
      <c r="J119" s="7"/>
      <c r="K119" s="7" t="s">
        <v>510</v>
      </c>
      <c r="L119" s="7" t="s">
        <v>511</v>
      </c>
      <c r="M119" s="7"/>
      <c r="N119" s="7" t="s">
        <v>5357</v>
      </c>
      <c r="O119" s="7" t="s">
        <v>3954</v>
      </c>
      <c r="P119" s="7"/>
    </row>
    <row r="120" spans="1:16" ht="256.5" customHeight="1">
      <c r="A120" s="7" t="s">
        <v>427</v>
      </c>
      <c r="B120" s="166">
        <v>40771</v>
      </c>
      <c r="C120" s="7" t="s">
        <v>428</v>
      </c>
      <c r="D120" s="7" t="s">
        <v>517</v>
      </c>
      <c r="E120" s="7" t="s">
        <v>4234</v>
      </c>
      <c r="F120" s="7" t="s">
        <v>3299</v>
      </c>
      <c r="G120" s="167" t="s">
        <v>1046</v>
      </c>
      <c r="H120" s="7" t="s">
        <v>640</v>
      </c>
      <c r="I120" s="7"/>
      <c r="J120" s="7" t="s">
        <v>63</v>
      </c>
      <c r="K120" s="7" t="s">
        <v>3680</v>
      </c>
      <c r="L120" s="7" t="s">
        <v>516</v>
      </c>
      <c r="M120" s="7"/>
      <c r="N120" s="168" t="s">
        <v>1004</v>
      </c>
      <c r="O120" s="7" t="s">
        <v>3955</v>
      </c>
      <c r="P120" s="7"/>
    </row>
    <row r="121" spans="1:16" ht="189" customHeight="1">
      <c r="A121" s="7" t="s">
        <v>425</v>
      </c>
      <c r="B121" s="166">
        <v>40771</v>
      </c>
      <c r="C121" s="7" t="s">
        <v>426</v>
      </c>
      <c r="D121" s="7" t="s">
        <v>513</v>
      </c>
      <c r="E121" s="7"/>
      <c r="F121" s="7" t="s">
        <v>48</v>
      </c>
      <c r="G121" s="167"/>
      <c r="H121" s="7" t="s">
        <v>464</v>
      </c>
      <c r="I121" s="7"/>
      <c r="J121" s="7"/>
      <c r="K121" s="7" t="s">
        <v>514</v>
      </c>
      <c r="L121" s="7" t="s">
        <v>515</v>
      </c>
      <c r="M121" s="7"/>
      <c r="N121" s="7"/>
      <c r="O121" s="7"/>
      <c r="P121" s="7"/>
    </row>
    <row r="122" spans="1:16" ht="94.5" customHeight="1">
      <c r="A122" s="7" t="s">
        <v>518</v>
      </c>
      <c r="B122" s="166">
        <v>40766</v>
      </c>
      <c r="C122" s="7" t="s">
        <v>519</v>
      </c>
      <c r="D122" s="7" t="s">
        <v>584</v>
      </c>
      <c r="E122" s="7" t="s">
        <v>4226</v>
      </c>
      <c r="F122" s="7" t="s">
        <v>3220</v>
      </c>
      <c r="G122" s="167" t="s">
        <v>1046</v>
      </c>
      <c r="H122" s="7" t="s">
        <v>3146</v>
      </c>
      <c r="I122" s="7" t="s">
        <v>157</v>
      </c>
      <c r="J122" s="7" t="s">
        <v>60</v>
      </c>
      <c r="K122" s="7" t="s">
        <v>582</v>
      </c>
      <c r="L122" s="7" t="s">
        <v>583</v>
      </c>
      <c r="M122" s="7" t="s">
        <v>1005</v>
      </c>
      <c r="N122" s="7" t="s">
        <v>5005</v>
      </c>
      <c r="O122" s="7" t="s">
        <v>3968</v>
      </c>
      <c r="P122" s="7"/>
    </row>
    <row r="123" spans="1:16" ht="223" customHeight="1">
      <c r="A123" s="170" t="s">
        <v>5165</v>
      </c>
      <c r="B123" s="171">
        <v>40764</v>
      </c>
      <c r="C123" s="170"/>
      <c r="D123" s="170" t="s">
        <v>633</v>
      </c>
      <c r="E123" s="170" t="s">
        <v>4227</v>
      </c>
      <c r="F123" s="170" t="s">
        <v>47</v>
      </c>
      <c r="G123" s="170" t="s">
        <v>1046</v>
      </c>
      <c r="H123" s="170" t="s">
        <v>455</v>
      </c>
      <c r="I123" s="170" t="s">
        <v>5187</v>
      </c>
      <c r="J123" s="170"/>
      <c r="K123" s="170" t="s">
        <v>632</v>
      </c>
      <c r="L123" s="170" t="s">
        <v>5163</v>
      </c>
      <c r="M123" s="170"/>
      <c r="N123" s="170"/>
      <c r="O123" s="170"/>
      <c r="P123" s="170"/>
    </row>
    <row r="124" spans="1:16" ht="117" customHeight="1">
      <c r="A124" s="7" t="s">
        <v>127</v>
      </c>
      <c r="B124" s="166">
        <v>40763</v>
      </c>
      <c r="C124" s="7" t="s">
        <v>520</v>
      </c>
      <c r="D124" s="7"/>
      <c r="E124" s="7"/>
      <c r="F124" s="7" t="s">
        <v>48</v>
      </c>
      <c r="G124" s="167"/>
      <c r="H124" s="7"/>
      <c r="I124" s="7"/>
      <c r="J124" s="7"/>
      <c r="K124" s="7" t="s">
        <v>585</v>
      </c>
      <c r="L124" s="7" t="s">
        <v>586</v>
      </c>
      <c r="M124" s="7"/>
      <c r="N124" s="7"/>
      <c r="O124" s="7"/>
      <c r="P124" s="7"/>
    </row>
    <row r="125" spans="1:16" ht="409.5" customHeight="1">
      <c r="A125" s="7" t="s">
        <v>521</v>
      </c>
      <c r="B125" s="166">
        <v>40756</v>
      </c>
      <c r="C125" s="7" t="s">
        <v>522</v>
      </c>
      <c r="D125" s="7"/>
      <c r="E125" s="7"/>
      <c r="F125" s="7" t="s">
        <v>48</v>
      </c>
      <c r="G125" s="167"/>
      <c r="H125" s="7"/>
      <c r="I125" s="7"/>
      <c r="J125" s="7"/>
      <c r="K125" s="7" t="s">
        <v>587</v>
      </c>
      <c r="L125" s="7"/>
      <c r="M125" s="7"/>
      <c r="N125" s="7"/>
      <c r="O125" s="7"/>
      <c r="P125" s="7"/>
    </row>
    <row r="126" spans="1:16" ht="256.5" customHeight="1">
      <c r="A126" s="7" t="s">
        <v>523</v>
      </c>
      <c r="B126" s="166">
        <v>40756</v>
      </c>
      <c r="C126" s="7" t="s">
        <v>524</v>
      </c>
      <c r="D126" s="7" t="s">
        <v>589</v>
      </c>
      <c r="E126" s="7" t="s">
        <v>4227</v>
      </c>
      <c r="F126" s="7" t="s">
        <v>47</v>
      </c>
      <c r="G126" s="167" t="s">
        <v>1046</v>
      </c>
      <c r="H126" s="7" t="s">
        <v>464</v>
      </c>
      <c r="I126" s="7" t="s">
        <v>182</v>
      </c>
      <c r="J126" s="7" t="s">
        <v>60</v>
      </c>
      <c r="K126" s="7" t="s">
        <v>3645</v>
      </c>
      <c r="L126" s="7" t="s">
        <v>588</v>
      </c>
      <c r="M126" s="7" t="s">
        <v>1875</v>
      </c>
      <c r="N126" s="7" t="s">
        <v>3646</v>
      </c>
      <c r="O126" s="7" t="s">
        <v>3942</v>
      </c>
      <c r="P126" s="7"/>
    </row>
    <row r="127" spans="1:16" ht="135" customHeight="1">
      <c r="A127" s="7" t="s">
        <v>5243</v>
      </c>
      <c r="B127" s="166" t="s">
        <v>5244</v>
      </c>
      <c r="C127" s="7"/>
      <c r="D127" s="7" t="s">
        <v>5245</v>
      </c>
      <c r="E127" s="7" t="s">
        <v>4230</v>
      </c>
      <c r="F127" s="7" t="s">
        <v>47</v>
      </c>
      <c r="G127" s="167" t="s">
        <v>1047</v>
      </c>
      <c r="H127" s="7" t="s">
        <v>483</v>
      </c>
      <c r="I127" s="7" t="s">
        <v>157</v>
      </c>
      <c r="J127" s="7" t="s">
        <v>146</v>
      </c>
      <c r="K127" s="7" t="s">
        <v>5246</v>
      </c>
      <c r="L127" s="7" t="s">
        <v>5247</v>
      </c>
      <c r="M127" s="7"/>
      <c r="N127" s="7"/>
      <c r="O127" s="7"/>
      <c r="P127" s="7"/>
    </row>
    <row r="128" spans="1:16" ht="148.5" customHeight="1">
      <c r="A128" s="7" t="s">
        <v>525</v>
      </c>
      <c r="B128" s="166">
        <v>40751</v>
      </c>
      <c r="C128" s="7" t="s">
        <v>526</v>
      </c>
      <c r="D128" s="7" t="s">
        <v>592</v>
      </c>
      <c r="E128" s="7"/>
      <c r="F128" s="7" t="s">
        <v>48</v>
      </c>
      <c r="G128" s="167" t="s">
        <v>1046</v>
      </c>
      <c r="H128" s="7" t="s">
        <v>446</v>
      </c>
      <c r="I128" s="7" t="s">
        <v>3877</v>
      </c>
      <c r="J128" s="7"/>
      <c r="K128" s="7" t="s">
        <v>590</v>
      </c>
      <c r="L128" s="7" t="s">
        <v>591</v>
      </c>
      <c r="M128" s="7"/>
      <c r="N128" s="7"/>
      <c r="O128" s="7"/>
      <c r="P128" s="7"/>
    </row>
    <row r="129" spans="1:16" ht="152" customHeight="1">
      <c r="A129" s="7" t="s">
        <v>527</v>
      </c>
      <c r="B129" s="166">
        <v>40736</v>
      </c>
      <c r="C129" s="7" t="s">
        <v>528</v>
      </c>
      <c r="D129" s="7" t="s">
        <v>596</v>
      </c>
      <c r="E129" s="7" t="s">
        <v>4225</v>
      </c>
      <c r="F129" s="7" t="s">
        <v>3299</v>
      </c>
      <c r="G129" s="167" t="s">
        <v>1048</v>
      </c>
      <c r="H129" s="7" t="s">
        <v>464</v>
      </c>
      <c r="I129" s="7" t="s">
        <v>182</v>
      </c>
      <c r="J129" s="7" t="s">
        <v>595</v>
      </c>
      <c r="K129" s="7" t="s">
        <v>593</v>
      </c>
      <c r="L129" s="7" t="s">
        <v>594</v>
      </c>
      <c r="M129" s="7"/>
      <c r="N129" s="7"/>
      <c r="O129" s="7" t="s">
        <v>3935</v>
      </c>
      <c r="P129" s="7"/>
    </row>
    <row r="130" spans="1:16" ht="268" customHeight="1">
      <c r="A130" s="7" t="s">
        <v>5006</v>
      </c>
      <c r="B130" s="166">
        <v>40735</v>
      </c>
      <c r="C130" s="7" t="s">
        <v>529</v>
      </c>
      <c r="D130" s="7" t="s">
        <v>1110</v>
      </c>
      <c r="E130" s="7" t="s">
        <v>4228</v>
      </c>
      <c r="F130" s="7" t="s">
        <v>47</v>
      </c>
      <c r="G130" s="167" t="s">
        <v>1046</v>
      </c>
      <c r="H130" s="7" t="s">
        <v>446</v>
      </c>
      <c r="I130" s="7" t="s">
        <v>164</v>
      </c>
      <c r="J130" s="7" t="s">
        <v>63</v>
      </c>
      <c r="K130" s="7" t="s">
        <v>597</v>
      </c>
      <c r="L130" s="7" t="s">
        <v>598</v>
      </c>
      <c r="M130" s="7"/>
      <c r="N130" s="7"/>
      <c r="O130" s="7" t="s">
        <v>3853</v>
      </c>
      <c r="P130" s="7"/>
    </row>
    <row r="131" spans="1:16" ht="120" customHeight="1">
      <c r="A131" s="7" t="s">
        <v>530</v>
      </c>
      <c r="B131" s="166">
        <v>40732</v>
      </c>
      <c r="C131" s="7" t="s">
        <v>531</v>
      </c>
      <c r="D131" s="7" t="s">
        <v>600</v>
      </c>
      <c r="E131" s="7" t="s">
        <v>4225</v>
      </c>
      <c r="F131" s="7" t="s">
        <v>3220</v>
      </c>
      <c r="G131" s="167" t="s">
        <v>1047</v>
      </c>
      <c r="H131" s="7" t="s">
        <v>446</v>
      </c>
      <c r="I131" s="7" t="s">
        <v>182</v>
      </c>
      <c r="J131" s="7" t="s">
        <v>352</v>
      </c>
      <c r="K131" s="7" t="s">
        <v>3978</v>
      </c>
      <c r="L131" s="7" t="s">
        <v>599</v>
      </c>
      <c r="M131" s="7"/>
      <c r="N131" s="7" t="s">
        <v>5007</v>
      </c>
      <c r="O131" s="7" t="s">
        <v>3979</v>
      </c>
      <c r="P131" s="7"/>
    </row>
    <row r="132" spans="1:16" ht="162" customHeight="1">
      <c r="A132" s="7" t="s">
        <v>532</v>
      </c>
      <c r="B132" s="166">
        <v>40732</v>
      </c>
      <c r="C132" s="7" t="s">
        <v>533</v>
      </c>
      <c r="D132" s="7" t="s">
        <v>602</v>
      </c>
      <c r="E132" s="7" t="s">
        <v>4233</v>
      </c>
      <c r="F132" s="7" t="s">
        <v>3299</v>
      </c>
      <c r="G132" s="167" t="s">
        <v>1047</v>
      </c>
      <c r="H132" s="7" t="s">
        <v>3146</v>
      </c>
      <c r="I132" s="7" t="s">
        <v>164</v>
      </c>
      <c r="J132" s="7" t="s">
        <v>153</v>
      </c>
      <c r="K132" s="7" t="s">
        <v>601</v>
      </c>
      <c r="L132" s="7" t="s">
        <v>603</v>
      </c>
      <c r="M132" s="7"/>
      <c r="N132" s="168" t="s">
        <v>1004</v>
      </c>
      <c r="O132" s="7" t="s">
        <v>3935</v>
      </c>
      <c r="P132" s="7"/>
    </row>
    <row r="133" spans="1:16" ht="108" customHeight="1">
      <c r="A133" s="7" t="s">
        <v>5220</v>
      </c>
      <c r="B133" s="166" t="s">
        <v>5221</v>
      </c>
      <c r="C133" s="7"/>
      <c r="D133" s="7" t="s">
        <v>5222</v>
      </c>
      <c r="E133" s="7" t="s">
        <v>4226</v>
      </c>
      <c r="F133" s="7" t="s">
        <v>47</v>
      </c>
      <c r="G133" s="167" t="s">
        <v>1046</v>
      </c>
      <c r="H133" s="7" t="s">
        <v>446</v>
      </c>
      <c r="I133" s="7" t="s">
        <v>5223</v>
      </c>
      <c r="J133" s="7" t="s">
        <v>146</v>
      </c>
      <c r="K133" s="7" t="s">
        <v>5224</v>
      </c>
      <c r="L133" s="7" t="s">
        <v>5225</v>
      </c>
      <c r="M133" s="7"/>
      <c r="N133" s="7"/>
      <c r="O133" s="7"/>
      <c r="P133" s="7"/>
    </row>
    <row r="134" spans="1:16" ht="190" customHeight="1">
      <c r="A134" s="7" t="s">
        <v>534</v>
      </c>
      <c r="B134" s="166">
        <v>40725</v>
      </c>
      <c r="C134" s="7" t="s">
        <v>535</v>
      </c>
      <c r="D134" s="7" t="s">
        <v>605</v>
      </c>
      <c r="E134" s="7"/>
      <c r="F134" s="7" t="s">
        <v>3299</v>
      </c>
      <c r="G134" s="167" t="s">
        <v>1046</v>
      </c>
      <c r="H134" s="7" t="s">
        <v>606</v>
      </c>
      <c r="I134" s="7" t="s">
        <v>164</v>
      </c>
      <c r="J134" s="7" t="s">
        <v>63</v>
      </c>
      <c r="K134" s="7" t="s">
        <v>604</v>
      </c>
      <c r="L134" s="7" t="s">
        <v>607</v>
      </c>
      <c r="M134" s="7"/>
      <c r="N134" s="7"/>
      <c r="O134" s="7" t="s">
        <v>3937</v>
      </c>
      <c r="P134" s="7"/>
    </row>
    <row r="135" spans="1:16" ht="229.5" customHeight="1">
      <c r="A135" s="7" t="s">
        <v>536</v>
      </c>
      <c r="B135" s="166">
        <v>40725</v>
      </c>
      <c r="C135" s="7" t="s">
        <v>537</v>
      </c>
      <c r="D135" s="7" t="s">
        <v>610</v>
      </c>
      <c r="E135" s="7" t="s">
        <v>4230</v>
      </c>
      <c r="F135" s="7" t="s">
        <v>47</v>
      </c>
      <c r="G135" s="167" t="s">
        <v>1046</v>
      </c>
      <c r="H135" s="7" t="s">
        <v>483</v>
      </c>
      <c r="I135" s="7" t="s">
        <v>157</v>
      </c>
      <c r="J135" s="7" t="s">
        <v>63</v>
      </c>
      <c r="K135" s="7" t="s">
        <v>608</v>
      </c>
      <c r="L135" s="7" t="s">
        <v>609</v>
      </c>
      <c r="M135" s="7"/>
      <c r="N135" s="168" t="s">
        <v>1004</v>
      </c>
      <c r="O135" s="7" t="s">
        <v>3942</v>
      </c>
      <c r="P135" s="7"/>
    </row>
    <row r="136" spans="1:16" ht="100" customHeight="1">
      <c r="A136" s="7" t="s">
        <v>755</v>
      </c>
      <c r="B136" s="166">
        <v>40716</v>
      </c>
      <c r="C136" s="7" t="s">
        <v>4201</v>
      </c>
      <c r="D136" s="7" t="s">
        <v>1716</v>
      </c>
      <c r="E136" s="7" t="s">
        <v>4227</v>
      </c>
      <c r="F136" s="7" t="s">
        <v>3299</v>
      </c>
      <c r="G136" s="167" t="s">
        <v>1048</v>
      </c>
      <c r="H136" s="7" t="s">
        <v>3150</v>
      </c>
      <c r="I136" s="7" t="s">
        <v>182</v>
      </c>
      <c r="J136" s="7" t="s">
        <v>146</v>
      </c>
      <c r="K136" s="7" t="s">
        <v>1092</v>
      </c>
      <c r="L136" s="7" t="s">
        <v>4202</v>
      </c>
      <c r="M136" s="7"/>
      <c r="N136" s="7"/>
      <c r="O136" s="7"/>
      <c r="P136" s="7"/>
    </row>
    <row r="137" spans="1:16" ht="27" customHeight="1">
      <c r="A137" s="7" t="s">
        <v>538</v>
      </c>
      <c r="B137" s="166">
        <v>40715</v>
      </c>
      <c r="C137" s="7" t="s">
        <v>539</v>
      </c>
      <c r="D137" s="7" t="s">
        <v>612</v>
      </c>
      <c r="E137" s="7" t="s">
        <v>4225</v>
      </c>
      <c r="F137" s="7" t="s">
        <v>47</v>
      </c>
      <c r="G137" s="167" t="s">
        <v>1046</v>
      </c>
      <c r="H137" s="7" t="s">
        <v>3146</v>
      </c>
      <c r="I137" s="7" t="s">
        <v>182</v>
      </c>
      <c r="J137" s="7" t="s">
        <v>60</v>
      </c>
      <c r="K137" s="7" t="s">
        <v>611</v>
      </c>
      <c r="L137" s="7" t="s">
        <v>3643</v>
      </c>
      <c r="M137" s="7"/>
      <c r="N137" s="168" t="s">
        <v>3644</v>
      </c>
      <c r="O137" s="7" t="s">
        <v>3980</v>
      </c>
      <c r="P137" s="7"/>
    </row>
    <row r="138" spans="1:16" ht="81" customHeight="1">
      <c r="A138" s="7" t="s">
        <v>540</v>
      </c>
      <c r="B138" s="166">
        <v>40714</v>
      </c>
      <c r="C138" s="7" t="s">
        <v>541</v>
      </c>
      <c r="D138" s="7"/>
      <c r="E138" s="7"/>
      <c r="F138" s="7" t="s">
        <v>48</v>
      </c>
      <c r="G138" s="167"/>
      <c r="H138" s="7"/>
      <c r="I138" s="7"/>
      <c r="J138" s="7"/>
      <c r="K138" s="7" t="s">
        <v>613</v>
      </c>
      <c r="L138" s="7"/>
      <c r="M138" s="7"/>
      <c r="N138" s="7"/>
      <c r="O138" s="7"/>
      <c r="P138" s="7"/>
    </row>
    <row r="139" spans="1:16" ht="117" customHeight="1">
      <c r="A139" s="7" t="s">
        <v>542</v>
      </c>
      <c r="B139" s="166">
        <v>40711</v>
      </c>
      <c r="C139" s="7" t="s">
        <v>543</v>
      </c>
      <c r="D139" s="7"/>
      <c r="E139" s="7"/>
      <c r="F139" s="7" t="s">
        <v>48</v>
      </c>
      <c r="G139" s="167"/>
      <c r="H139" s="7"/>
      <c r="I139" s="7"/>
      <c r="J139" s="7"/>
      <c r="K139" s="7"/>
      <c r="L139" s="7"/>
      <c r="M139" s="7"/>
      <c r="N139" s="7"/>
      <c r="O139" s="7"/>
      <c r="P139" s="7"/>
    </row>
    <row r="140" spans="1:16" ht="258" customHeight="1">
      <c r="A140" s="7" t="s">
        <v>5258</v>
      </c>
      <c r="B140" s="166" t="s">
        <v>5259</v>
      </c>
      <c r="C140" s="7"/>
      <c r="D140" s="7" t="s">
        <v>5260</v>
      </c>
      <c r="E140" s="7" t="s">
        <v>4228</v>
      </c>
      <c r="F140" s="7" t="s">
        <v>47</v>
      </c>
      <c r="G140" s="167" t="s">
        <v>1047</v>
      </c>
      <c r="H140" s="7" t="s">
        <v>790</v>
      </c>
      <c r="I140" s="7" t="s">
        <v>157</v>
      </c>
      <c r="J140" s="151" t="s">
        <v>5416</v>
      </c>
      <c r="K140" s="7" t="s">
        <v>5261</v>
      </c>
      <c r="L140" s="7" t="s">
        <v>5262</v>
      </c>
      <c r="M140" s="7"/>
      <c r="N140" s="7"/>
      <c r="O140" s="7"/>
      <c r="P140" s="7"/>
    </row>
    <row r="141" spans="1:16" ht="273" customHeight="1">
      <c r="A141" s="7" t="s">
        <v>544</v>
      </c>
      <c r="B141" s="166">
        <v>40708</v>
      </c>
      <c r="C141" s="7" t="s">
        <v>545</v>
      </c>
      <c r="D141" s="7" t="s">
        <v>616</v>
      </c>
      <c r="E141" s="7" t="s">
        <v>4225</v>
      </c>
      <c r="F141" s="7" t="s">
        <v>47</v>
      </c>
      <c r="G141" s="167" t="s">
        <v>1046</v>
      </c>
      <c r="H141" s="7" t="s">
        <v>3128</v>
      </c>
      <c r="I141" s="7" t="s">
        <v>182</v>
      </c>
      <c r="J141" s="7" t="s">
        <v>63</v>
      </c>
      <c r="K141" s="7" t="s">
        <v>614</v>
      </c>
      <c r="L141" s="7" t="s">
        <v>615</v>
      </c>
      <c r="M141" s="7" t="s">
        <v>1875</v>
      </c>
      <c r="N141" s="7"/>
      <c r="O141" s="7" t="s">
        <v>3981</v>
      </c>
      <c r="P141" s="7"/>
    </row>
    <row r="142" spans="1:16" ht="128" customHeight="1">
      <c r="A142" s="7" t="s">
        <v>3640</v>
      </c>
      <c r="B142" s="166">
        <v>40701</v>
      </c>
      <c r="C142" s="7" t="s">
        <v>546</v>
      </c>
      <c r="D142" s="7" t="s">
        <v>617</v>
      </c>
      <c r="E142" s="7" t="s">
        <v>4227</v>
      </c>
      <c r="F142" s="7" t="s">
        <v>47</v>
      </c>
      <c r="G142" s="167" t="s">
        <v>1046</v>
      </c>
      <c r="H142" s="7" t="s">
        <v>3128</v>
      </c>
      <c r="I142" s="7" t="s">
        <v>157</v>
      </c>
      <c r="J142" s="7" t="s">
        <v>352</v>
      </c>
      <c r="K142" s="7" t="s">
        <v>3642</v>
      </c>
      <c r="L142" s="7" t="s">
        <v>3641</v>
      </c>
      <c r="M142" s="7"/>
      <c r="N142" s="168" t="s">
        <v>1888</v>
      </c>
      <c r="O142" s="7" t="s">
        <v>3815</v>
      </c>
      <c r="P142" s="7"/>
    </row>
    <row r="143" spans="1:16" ht="130" customHeight="1">
      <c r="A143" s="7" t="s">
        <v>547</v>
      </c>
      <c r="B143" s="166">
        <v>40697</v>
      </c>
      <c r="C143" s="7" t="s">
        <v>548</v>
      </c>
      <c r="D143" s="7" t="s">
        <v>619</v>
      </c>
      <c r="E143" s="7" t="s">
        <v>4230</v>
      </c>
      <c r="F143" s="7" t="s">
        <v>3220</v>
      </c>
      <c r="G143" s="167" t="s">
        <v>1046</v>
      </c>
      <c r="H143" s="7" t="s">
        <v>446</v>
      </c>
      <c r="I143" s="7" t="s">
        <v>182</v>
      </c>
      <c r="J143" s="7" t="s">
        <v>63</v>
      </c>
      <c r="K143" s="7" t="s">
        <v>618</v>
      </c>
      <c r="L143" s="7" t="s">
        <v>3639</v>
      </c>
      <c r="M143" s="7"/>
      <c r="N143" s="7" t="s">
        <v>5171</v>
      </c>
      <c r="O143" s="7" t="s">
        <v>3982</v>
      </c>
      <c r="P143" s="7"/>
    </row>
    <row r="144" spans="1:16" ht="161" customHeight="1">
      <c r="A144" s="7" t="s">
        <v>270</v>
      </c>
      <c r="B144" s="166">
        <v>40690</v>
      </c>
      <c r="C144" s="7" t="s">
        <v>549</v>
      </c>
      <c r="D144" s="7" t="s">
        <v>622</v>
      </c>
      <c r="E144" s="7" t="s">
        <v>4230</v>
      </c>
      <c r="F144" s="7" t="s">
        <v>3220</v>
      </c>
      <c r="G144" s="167" t="s">
        <v>1046</v>
      </c>
      <c r="H144" s="7" t="s">
        <v>446</v>
      </c>
      <c r="I144" s="7" t="s">
        <v>157</v>
      </c>
      <c r="J144" s="7" t="s">
        <v>60</v>
      </c>
      <c r="K144" s="7" t="s">
        <v>620</v>
      </c>
      <c r="L144" s="7" t="s">
        <v>621</v>
      </c>
      <c r="M144" s="7" t="s">
        <v>1883</v>
      </c>
      <c r="N144" s="7" t="s">
        <v>5636</v>
      </c>
      <c r="O144" s="7" t="s">
        <v>3922</v>
      </c>
      <c r="P144" s="7"/>
    </row>
    <row r="145" spans="1:16" ht="157" customHeight="1">
      <c r="A145" s="7" t="s">
        <v>550</v>
      </c>
      <c r="B145" s="166">
        <v>40683</v>
      </c>
      <c r="C145" s="7" t="s">
        <v>551</v>
      </c>
      <c r="D145" s="7" t="s">
        <v>625</v>
      </c>
      <c r="E145" s="7" t="s">
        <v>4230</v>
      </c>
      <c r="F145" s="7" t="s">
        <v>3220</v>
      </c>
      <c r="G145" s="167" t="s">
        <v>1047</v>
      </c>
      <c r="H145" s="7" t="s">
        <v>483</v>
      </c>
      <c r="I145" s="7"/>
      <c r="J145" s="7"/>
      <c r="K145" s="7" t="s">
        <v>623</v>
      </c>
      <c r="L145" s="7" t="s">
        <v>624</v>
      </c>
      <c r="M145" s="7" t="s">
        <v>1004</v>
      </c>
      <c r="N145" s="7" t="s">
        <v>5001</v>
      </c>
      <c r="O145" s="7" t="s">
        <v>3968</v>
      </c>
      <c r="P145" s="7"/>
    </row>
    <row r="146" spans="1:16" ht="167" customHeight="1">
      <c r="A146" s="7" t="s">
        <v>552</v>
      </c>
      <c r="B146" s="166">
        <v>40682</v>
      </c>
      <c r="C146" s="7" t="s">
        <v>553</v>
      </c>
      <c r="D146" s="7"/>
      <c r="E146" s="7"/>
      <c r="F146" s="7" t="s">
        <v>48</v>
      </c>
      <c r="G146" s="167"/>
      <c r="H146" s="7"/>
      <c r="I146" s="7"/>
      <c r="J146" s="7"/>
      <c r="K146" s="7" t="s">
        <v>626</v>
      </c>
      <c r="L146" s="7" t="s">
        <v>627</v>
      </c>
      <c r="M146" s="7"/>
      <c r="N146" s="7"/>
      <c r="O146" s="7"/>
      <c r="P146" s="7"/>
    </row>
    <row r="147" spans="1:16" ht="160" customHeight="1">
      <c r="A147" s="7" t="s">
        <v>554</v>
      </c>
      <c r="B147" s="166">
        <v>40681</v>
      </c>
      <c r="C147" s="7" t="s">
        <v>555</v>
      </c>
      <c r="D147" s="7" t="s">
        <v>629</v>
      </c>
      <c r="E147" s="7" t="s">
        <v>4229</v>
      </c>
      <c r="F147" s="7" t="s">
        <v>3220</v>
      </c>
      <c r="G147" s="167" t="s">
        <v>1047</v>
      </c>
      <c r="H147" s="7" t="s">
        <v>446</v>
      </c>
      <c r="I147" s="7"/>
      <c r="J147" s="7"/>
      <c r="K147" s="7" t="s">
        <v>628</v>
      </c>
      <c r="L147" s="7" t="s">
        <v>3626</v>
      </c>
      <c r="M147" s="7"/>
      <c r="N147" s="7"/>
      <c r="O147" s="7" t="s">
        <v>3987</v>
      </c>
      <c r="P147" s="7"/>
    </row>
    <row r="148" spans="1:16" ht="224" customHeight="1">
      <c r="A148" s="7" t="s">
        <v>556</v>
      </c>
      <c r="B148" s="166">
        <v>40681</v>
      </c>
      <c r="C148" s="7" t="s">
        <v>557</v>
      </c>
      <c r="D148" s="7" t="s">
        <v>631</v>
      </c>
      <c r="E148" s="7" t="s">
        <v>4228</v>
      </c>
      <c r="F148" s="7" t="s">
        <v>3220</v>
      </c>
      <c r="G148" s="167" t="s">
        <v>1046</v>
      </c>
      <c r="H148" s="7" t="s">
        <v>446</v>
      </c>
      <c r="I148" s="7" t="s">
        <v>3508</v>
      </c>
      <c r="J148" s="7"/>
      <c r="K148" s="7" t="s">
        <v>630</v>
      </c>
      <c r="L148" s="7" t="s">
        <v>3625</v>
      </c>
      <c r="M148" s="7"/>
      <c r="N148" s="172" t="s">
        <v>5008</v>
      </c>
      <c r="O148" s="7" t="s">
        <v>3924</v>
      </c>
      <c r="P148" s="7"/>
    </row>
    <row r="149" spans="1:16" ht="409.5" customHeight="1">
      <c r="A149" s="7" t="s">
        <v>558</v>
      </c>
      <c r="B149" s="166">
        <v>40675</v>
      </c>
      <c r="C149" s="7" t="s">
        <v>559</v>
      </c>
      <c r="D149" s="7" t="s">
        <v>633</v>
      </c>
      <c r="E149" s="7" t="s">
        <v>4227</v>
      </c>
      <c r="F149" s="7" t="s">
        <v>3220</v>
      </c>
      <c r="G149" s="167" t="s">
        <v>1046</v>
      </c>
      <c r="H149" s="7" t="s">
        <v>455</v>
      </c>
      <c r="I149" s="7" t="s">
        <v>182</v>
      </c>
      <c r="J149" s="7" t="s">
        <v>63</v>
      </c>
      <c r="K149" s="7" t="s">
        <v>632</v>
      </c>
      <c r="L149" s="7" t="s">
        <v>3619</v>
      </c>
      <c r="M149" s="7"/>
      <c r="N149" s="7"/>
      <c r="O149" s="7" t="s">
        <v>3994</v>
      </c>
      <c r="P149" s="7"/>
    </row>
    <row r="150" spans="1:16" ht="409.5" customHeight="1">
      <c r="A150" s="7" t="s">
        <v>5234</v>
      </c>
      <c r="B150" s="166" t="s">
        <v>5235</v>
      </c>
      <c r="C150" s="7"/>
      <c r="D150" s="7" t="s">
        <v>5236</v>
      </c>
      <c r="E150" s="7" t="s">
        <v>4227</v>
      </c>
      <c r="F150" s="7" t="s">
        <v>47</v>
      </c>
      <c r="G150" s="167" t="s">
        <v>1047</v>
      </c>
      <c r="H150" s="7" t="s">
        <v>5237</v>
      </c>
      <c r="I150" s="7" t="s">
        <v>182</v>
      </c>
      <c r="J150" s="7" t="s">
        <v>63</v>
      </c>
      <c r="K150" s="7" t="s">
        <v>5238</v>
      </c>
      <c r="L150" s="7" t="s">
        <v>5239</v>
      </c>
      <c r="M150" s="7"/>
      <c r="N150" s="7"/>
      <c r="O150" s="7"/>
      <c r="P150" s="7"/>
    </row>
    <row r="151" spans="1:16" ht="84" customHeight="1">
      <c r="A151" s="7" t="s">
        <v>560</v>
      </c>
      <c r="B151" s="166">
        <v>40668</v>
      </c>
      <c r="C151" s="7" t="s">
        <v>561</v>
      </c>
      <c r="D151" s="7" t="s">
        <v>635</v>
      </c>
      <c r="E151" s="7" t="s">
        <v>4227</v>
      </c>
      <c r="F151" s="7" t="s">
        <v>47</v>
      </c>
      <c r="G151" s="167" t="s">
        <v>1047</v>
      </c>
      <c r="H151" s="7" t="s">
        <v>446</v>
      </c>
      <c r="I151" s="7" t="s">
        <v>182</v>
      </c>
      <c r="J151" s="7" t="s">
        <v>63</v>
      </c>
      <c r="K151" s="7" t="s">
        <v>3995</v>
      </c>
      <c r="L151" s="7" t="s">
        <v>634</v>
      </c>
      <c r="M151" s="7"/>
      <c r="N151" s="168" t="s">
        <v>3311</v>
      </c>
      <c r="O151" s="7" t="s">
        <v>3996</v>
      </c>
      <c r="P151" s="7"/>
    </row>
    <row r="152" spans="1:16" ht="101" customHeight="1">
      <c r="A152" s="7" t="s">
        <v>133</v>
      </c>
      <c r="B152" s="166">
        <v>40660</v>
      </c>
      <c r="C152" s="7" t="s">
        <v>562</v>
      </c>
      <c r="D152" s="7" t="s">
        <v>638</v>
      </c>
      <c r="E152" s="7" t="s">
        <v>4230</v>
      </c>
      <c r="F152" s="7" t="s">
        <v>3220</v>
      </c>
      <c r="G152" s="167" t="s">
        <v>1046</v>
      </c>
      <c r="H152" s="7" t="s">
        <v>483</v>
      </c>
      <c r="I152" s="7" t="s">
        <v>3165</v>
      </c>
      <c r="J152" s="7"/>
      <c r="K152" s="7" t="s">
        <v>636</v>
      </c>
      <c r="L152" s="7" t="s">
        <v>637</v>
      </c>
      <c r="M152" s="7" t="s">
        <v>1007</v>
      </c>
      <c r="N152" s="7"/>
      <c r="O152" s="7" t="s">
        <v>3922</v>
      </c>
      <c r="P152" s="7"/>
    </row>
    <row r="153" spans="1:16" ht="97" customHeight="1">
      <c r="A153" s="7" t="s">
        <v>272</v>
      </c>
      <c r="B153" s="166">
        <v>40654</v>
      </c>
      <c r="C153" s="7" t="s">
        <v>563</v>
      </c>
      <c r="D153" s="7"/>
      <c r="E153" s="7"/>
      <c r="F153" s="7" t="s">
        <v>48</v>
      </c>
      <c r="G153" s="167"/>
      <c r="H153" s="7"/>
      <c r="I153" s="7"/>
      <c r="J153" s="7"/>
      <c r="K153" s="7" t="s">
        <v>639</v>
      </c>
      <c r="L153" s="7"/>
      <c r="M153" s="7"/>
      <c r="N153" s="7"/>
      <c r="O153" s="7"/>
      <c r="P153" s="7"/>
    </row>
    <row r="154" spans="1:16" ht="175.5" customHeight="1">
      <c r="A154" s="7" t="s">
        <v>770</v>
      </c>
      <c r="B154" s="166">
        <v>40647</v>
      </c>
      <c r="C154" s="7" t="s">
        <v>4208</v>
      </c>
      <c r="D154" s="7" t="s">
        <v>4210</v>
      </c>
      <c r="E154" s="7" t="s">
        <v>4230</v>
      </c>
      <c r="F154" s="7" t="s">
        <v>3299</v>
      </c>
      <c r="G154" s="167" t="s">
        <v>1047</v>
      </c>
      <c r="H154" s="7" t="s">
        <v>3146</v>
      </c>
      <c r="I154" s="7" t="s">
        <v>182</v>
      </c>
      <c r="J154" s="7" t="s">
        <v>153</v>
      </c>
      <c r="K154" s="7" t="s">
        <v>1106</v>
      </c>
      <c r="L154" s="7" t="s">
        <v>4209</v>
      </c>
      <c r="M154" s="7"/>
      <c r="N154" s="7"/>
      <c r="O154" s="7"/>
      <c r="P154" s="7"/>
    </row>
    <row r="155" spans="1:16" ht="162" customHeight="1">
      <c r="A155" s="7" t="s">
        <v>564</v>
      </c>
      <c r="B155" s="166">
        <v>40630</v>
      </c>
      <c r="C155" s="7" t="s">
        <v>565</v>
      </c>
      <c r="D155" s="7" t="s">
        <v>643</v>
      </c>
      <c r="E155" s="7" t="s">
        <v>4225</v>
      </c>
      <c r="F155" s="7" t="s">
        <v>47</v>
      </c>
      <c r="G155" s="167" t="s">
        <v>1048</v>
      </c>
      <c r="H155" s="7" t="s">
        <v>464</v>
      </c>
      <c r="I155" s="7" t="s">
        <v>182</v>
      </c>
      <c r="J155" s="7" t="s">
        <v>60</v>
      </c>
      <c r="K155" s="7" t="s">
        <v>641</v>
      </c>
      <c r="L155" s="7" t="s">
        <v>642</v>
      </c>
      <c r="M155" s="7" t="s">
        <v>1875</v>
      </c>
      <c r="N155" s="7"/>
      <c r="O155" s="7" t="s">
        <v>3924</v>
      </c>
      <c r="P155" s="7"/>
    </row>
    <row r="156" spans="1:16" ht="202.5" customHeight="1">
      <c r="A156" s="7" t="s">
        <v>566</v>
      </c>
      <c r="B156" s="166">
        <v>40627</v>
      </c>
      <c r="C156" s="7" t="s">
        <v>567</v>
      </c>
      <c r="D156" s="7" t="s">
        <v>645</v>
      </c>
      <c r="E156" s="7" t="s">
        <v>4232</v>
      </c>
      <c r="F156" s="7" t="s">
        <v>47</v>
      </c>
      <c r="G156" s="167" t="s">
        <v>1046</v>
      </c>
      <c r="H156" s="7" t="s">
        <v>455</v>
      </c>
      <c r="I156" s="7" t="s">
        <v>3218</v>
      </c>
      <c r="J156" s="7"/>
      <c r="K156" s="7" t="s">
        <v>644</v>
      </c>
      <c r="L156" s="7" t="s">
        <v>646</v>
      </c>
      <c r="M156" s="7" t="s">
        <v>1882</v>
      </c>
      <c r="N156" s="7"/>
      <c r="O156" s="7" t="s">
        <v>3931</v>
      </c>
      <c r="P156" s="7"/>
    </row>
    <row r="157" spans="1:16" ht="229.5" customHeight="1">
      <c r="A157" s="7" t="s">
        <v>568</v>
      </c>
      <c r="B157" s="166">
        <v>40625</v>
      </c>
      <c r="C157" s="7" t="s">
        <v>569</v>
      </c>
      <c r="D157" s="7" t="s">
        <v>650</v>
      </c>
      <c r="E157" s="7" t="s">
        <v>4227</v>
      </c>
      <c r="F157" s="7" t="s">
        <v>3220</v>
      </c>
      <c r="G157" s="167" t="s">
        <v>1046</v>
      </c>
      <c r="H157" s="7" t="s">
        <v>446</v>
      </c>
      <c r="I157" s="7" t="s">
        <v>182</v>
      </c>
      <c r="J157" s="7" t="s">
        <v>648</v>
      </c>
      <c r="K157" s="7" t="s">
        <v>647</v>
      </c>
      <c r="L157" s="7" t="s">
        <v>649</v>
      </c>
      <c r="M157" s="7" t="s">
        <v>1875</v>
      </c>
      <c r="N157" s="7" t="s">
        <v>5009</v>
      </c>
      <c r="O157" s="7" t="s">
        <v>3927</v>
      </c>
      <c r="P157" s="7"/>
    </row>
    <row r="158" spans="1:16" ht="221" customHeight="1">
      <c r="A158" s="7" t="s">
        <v>570</v>
      </c>
      <c r="B158" s="166">
        <v>40620</v>
      </c>
      <c r="C158" s="7" t="s">
        <v>571</v>
      </c>
      <c r="D158" s="7" t="s">
        <v>656</v>
      </c>
      <c r="E158" s="7" t="s">
        <v>4225</v>
      </c>
      <c r="F158" s="7" t="s">
        <v>47</v>
      </c>
      <c r="G158" s="167" t="s">
        <v>1047</v>
      </c>
      <c r="H158" s="7" t="s">
        <v>3131</v>
      </c>
      <c r="I158" s="7" t="s">
        <v>182</v>
      </c>
      <c r="J158" s="7" t="s">
        <v>3638</v>
      </c>
      <c r="K158" s="7" t="s">
        <v>651</v>
      </c>
      <c r="L158" s="7" t="s">
        <v>652</v>
      </c>
      <c r="M158" s="7" t="s">
        <v>1875</v>
      </c>
      <c r="N158" s="7"/>
      <c r="O158" s="7" t="s">
        <v>3850</v>
      </c>
      <c r="P158" s="7"/>
    </row>
    <row r="159" spans="1:16" ht="175.5" customHeight="1">
      <c r="A159" s="7" t="s">
        <v>572</v>
      </c>
      <c r="B159" s="166">
        <v>40619</v>
      </c>
      <c r="C159" s="7" t="s">
        <v>573</v>
      </c>
      <c r="D159" s="7" t="s">
        <v>655</v>
      </c>
      <c r="E159" s="7" t="s">
        <v>4229</v>
      </c>
      <c r="F159" s="7" t="s">
        <v>47</v>
      </c>
      <c r="G159" s="167" t="s">
        <v>1046</v>
      </c>
      <c r="H159" s="7" t="s">
        <v>446</v>
      </c>
      <c r="I159" s="7" t="s">
        <v>182</v>
      </c>
      <c r="J159" s="7" t="s">
        <v>63</v>
      </c>
      <c r="K159" s="7" t="s">
        <v>653</v>
      </c>
      <c r="L159" s="7" t="s">
        <v>654</v>
      </c>
      <c r="M159" s="7" t="s">
        <v>1875</v>
      </c>
      <c r="N159" s="7"/>
      <c r="O159" s="7" t="s">
        <v>3983</v>
      </c>
      <c r="P159" s="7"/>
    </row>
    <row r="160" spans="1:16" ht="310.5" customHeight="1">
      <c r="A160" s="7" t="s">
        <v>408</v>
      </c>
      <c r="B160" s="166">
        <v>40613</v>
      </c>
      <c r="C160" s="7" t="s">
        <v>574</v>
      </c>
      <c r="D160" s="7" t="s">
        <v>659</v>
      </c>
      <c r="E160" s="7" t="s">
        <v>4227</v>
      </c>
      <c r="F160" s="7" t="s">
        <v>3220</v>
      </c>
      <c r="G160" s="167" t="s">
        <v>1046</v>
      </c>
      <c r="H160" s="7" t="s">
        <v>3147</v>
      </c>
      <c r="I160" s="7" t="s">
        <v>182</v>
      </c>
      <c r="J160" s="7" t="s">
        <v>189</v>
      </c>
      <c r="K160" s="7" t="s">
        <v>657</v>
      </c>
      <c r="L160" s="7" t="s">
        <v>658</v>
      </c>
      <c r="M160" s="7"/>
      <c r="N160" s="7"/>
      <c r="O160" s="7" t="s">
        <v>3924</v>
      </c>
      <c r="P160" s="7"/>
    </row>
    <row r="161" spans="1:16" ht="243" customHeight="1">
      <c r="A161" s="7" t="s">
        <v>575</v>
      </c>
      <c r="B161" s="166">
        <v>40612</v>
      </c>
      <c r="C161" s="7" t="s">
        <v>576</v>
      </c>
      <c r="D161" s="7" t="s">
        <v>661</v>
      </c>
      <c r="E161" s="7" t="s">
        <v>4233</v>
      </c>
      <c r="F161" s="7" t="s">
        <v>48</v>
      </c>
      <c r="G161" s="167" t="s">
        <v>1046</v>
      </c>
      <c r="H161" s="7" t="s">
        <v>660</v>
      </c>
      <c r="I161" s="7" t="s">
        <v>182</v>
      </c>
      <c r="J161" s="7" t="s">
        <v>153</v>
      </c>
      <c r="K161" s="7" t="s">
        <v>3709</v>
      </c>
      <c r="L161" s="7" t="s">
        <v>3710</v>
      </c>
      <c r="M161" s="7"/>
      <c r="N161" s="7"/>
      <c r="O161" s="7" t="s">
        <v>3935</v>
      </c>
      <c r="P161" s="7"/>
    </row>
    <row r="162" spans="1:16" ht="310.5" customHeight="1">
      <c r="A162" s="7" t="s">
        <v>577</v>
      </c>
      <c r="B162" s="166">
        <v>40611</v>
      </c>
      <c r="C162" s="7" t="s">
        <v>578</v>
      </c>
      <c r="D162" s="7" t="s">
        <v>664</v>
      </c>
      <c r="E162" s="7" t="s">
        <v>4225</v>
      </c>
      <c r="F162" s="7" t="s">
        <v>3299</v>
      </c>
      <c r="G162" s="167" t="s">
        <v>1046</v>
      </c>
      <c r="H162" s="7" t="s">
        <v>3127</v>
      </c>
      <c r="I162" s="7" t="s">
        <v>182</v>
      </c>
      <c r="J162" s="7" t="s">
        <v>54</v>
      </c>
      <c r="K162" s="7" t="s">
        <v>662</v>
      </c>
      <c r="L162" s="7" t="s">
        <v>663</v>
      </c>
      <c r="M162" s="7"/>
      <c r="N162" s="7" t="s">
        <v>3637</v>
      </c>
      <c r="O162" s="7" t="s">
        <v>3984</v>
      </c>
      <c r="P162" s="7"/>
    </row>
    <row r="163" spans="1:16" ht="310.5" customHeight="1">
      <c r="A163" s="7" t="s">
        <v>532</v>
      </c>
      <c r="B163" s="166">
        <v>40610</v>
      </c>
      <c r="C163" s="7" t="s">
        <v>579</v>
      </c>
      <c r="D163" s="7" t="s">
        <v>602</v>
      </c>
      <c r="E163" s="7" t="s">
        <v>4233</v>
      </c>
      <c r="F163" s="7" t="s">
        <v>3220</v>
      </c>
      <c r="G163" s="167" t="s">
        <v>1047</v>
      </c>
      <c r="H163" s="7" t="s">
        <v>464</v>
      </c>
      <c r="I163" s="7"/>
      <c r="J163" s="7" t="s">
        <v>63</v>
      </c>
      <c r="K163" s="7" t="s">
        <v>665</v>
      </c>
      <c r="L163" s="7" t="s">
        <v>3708</v>
      </c>
      <c r="M163" s="7"/>
      <c r="N163" s="7"/>
      <c r="O163" s="7" t="s">
        <v>3935</v>
      </c>
      <c r="P163" s="7"/>
    </row>
    <row r="164" spans="1:16" ht="283.5" customHeight="1">
      <c r="A164" s="7" t="s">
        <v>238</v>
      </c>
      <c r="B164" s="166">
        <v>40577</v>
      </c>
      <c r="C164" s="7" t="s">
        <v>580</v>
      </c>
      <c r="D164" s="7" t="s">
        <v>625</v>
      </c>
      <c r="E164" s="7" t="s">
        <v>4230</v>
      </c>
      <c r="F164" s="7" t="s">
        <v>3220</v>
      </c>
      <c r="G164" s="167" t="s">
        <v>1047</v>
      </c>
      <c r="H164" s="7" t="s">
        <v>446</v>
      </c>
      <c r="I164" s="7" t="s">
        <v>3508</v>
      </c>
      <c r="J164" s="7"/>
      <c r="K164" s="7" t="s">
        <v>666</v>
      </c>
      <c r="L164" s="7" t="s">
        <v>667</v>
      </c>
      <c r="M164" s="7"/>
      <c r="N164" s="168" t="s">
        <v>1004</v>
      </c>
      <c r="O164" s="7" t="s">
        <v>3918</v>
      </c>
      <c r="P164" s="7"/>
    </row>
    <row r="165" spans="1:16" ht="243" customHeight="1">
      <c r="A165" s="7" t="s">
        <v>270</v>
      </c>
      <c r="B165" s="166">
        <v>40574</v>
      </c>
      <c r="C165" s="7" t="s">
        <v>581</v>
      </c>
      <c r="D165" s="7" t="s">
        <v>669</v>
      </c>
      <c r="E165" s="7" t="s">
        <v>4230</v>
      </c>
      <c r="F165" s="7" t="s">
        <v>3220</v>
      </c>
      <c r="G165" s="167" t="s">
        <v>1046</v>
      </c>
      <c r="H165" s="7" t="s">
        <v>446</v>
      </c>
      <c r="I165" s="7" t="s">
        <v>3165</v>
      </c>
      <c r="J165" s="7" t="s">
        <v>60</v>
      </c>
      <c r="K165" s="7" t="s">
        <v>668</v>
      </c>
      <c r="L165" s="7" t="s">
        <v>670</v>
      </c>
      <c r="M165" s="7"/>
      <c r="N165" s="7"/>
      <c r="O165" s="7"/>
      <c r="P165" s="7"/>
    </row>
    <row r="166" spans="1:16" ht="283.5" customHeight="1">
      <c r="A166" s="7" t="s">
        <v>671</v>
      </c>
      <c r="B166" s="166">
        <v>40571</v>
      </c>
      <c r="C166" s="7" t="s">
        <v>672</v>
      </c>
      <c r="D166" s="7" t="s">
        <v>788</v>
      </c>
      <c r="E166" s="7" t="s">
        <v>4227</v>
      </c>
      <c r="F166" s="7" t="s">
        <v>47</v>
      </c>
      <c r="G166" s="167" t="s">
        <v>1046</v>
      </c>
      <c r="H166" s="7" t="s">
        <v>446</v>
      </c>
      <c r="I166" s="7" t="s">
        <v>157</v>
      </c>
      <c r="J166" s="7" t="s">
        <v>352</v>
      </c>
      <c r="K166" s="7" t="s">
        <v>786</v>
      </c>
      <c r="L166" s="7" t="s">
        <v>787</v>
      </c>
      <c r="M166" s="7"/>
      <c r="N166" s="7"/>
      <c r="O166" s="7" t="s">
        <v>3765</v>
      </c>
      <c r="P166" s="7"/>
    </row>
    <row r="167" spans="1:16" ht="162" customHeight="1">
      <c r="A167" s="7" t="s">
        <v>408</v>
      </c>
      <c r="B167" s="166">
        <v>40556</v>
      </c>
      <c r="C167" s="7" t="s">
        <v>673</v>
      </c>
      <c r="D167" s="7" t="s">
        <v>791</v>
      </c>
      <c r="E167" s="7" t="s">
        <v>4227</v>
      </c>
      <c r="F167" s="7" t="s">
        <v>3220</v>
      </c>
      <c r="G167" s="167" t="s">
        <v>1046</v>
      </c>
      <c r="H167" s="7" t="s">
        <v>790</v>
      </c>
      <c r="I167" s="7"/>
      <c r="J167" s="7" t="s">
        <v>63</v>
      </c>
      <c r="K167" s="7" t="s">
        <v>789</v>
      </c>
      <c r="L167" s="7" t="s">
        <v>792</v>
      </c>
      <c r="M167" s="7"/>
      <c r="N167" s="7"/>
      <c r="O167" s="7" t="s">
        <v>3924</v>
      </c>
      <c r="P167" s="7"/>
    </row>
    <row r="168" spans="1:16" ht="202" customHeight="1">
      <c r="A168" s="7" t="s">
        <v>674</v>
      </c>
      <c r="B168" s="166">
        <v>40554</v>
      </c>
      <c r="C168" s="7" t="s">
        <v>675</v>
      </c>
      <c r="D168" s="7" t="s">
        <v>794</v>
      </c>
      <c r="E168" s="7" t="s">
        <v>4225</v>
      </c>
      <c r="F168" s="7" t="s">
        <v>3299</v>
      </c>
      <c r="G168" s="167" t="s">
        <v>1046</v>
      </c>
      <c r="H168" s="7" t="s">
        <v>464</v>
      </c>
      <c r="I168" s="7" t="s">
        <v>182</v>
      </c>
      <c r="J168" s="7" t="s">
        <v>1044</v>
      </c>
      <c r="K168" s="7" t="s">
        <v>793</v>
      </c>
      <c r="L168" s="7" t="s">
        <v>795</v>
      </c>
      <c r="M168" s="7" t="s">
        <v>1875</v>
      </c>
      <c r="N168" s="7"/>
      <c r="O168" s="7" t="s">
        <v>3772</v>
      </c>
      <c r="P168" s="7"/>
    </row>
    <row r="169" spans="1:16" ht="94.5" customHeight="1">
      <c r="A169" s="7" t="s">
        <v>676</v>
      </c>
      <c r="B169" s="166">
        <v>40549</v>
      </c>
      <c r="C169" s="7" t="s">
        <v>677</v>
      </c>
      <c r="D169" s="7" t="s">
        <v>796</v>
      </c>
      <c r="E169" s="7" t="s">
        <v>4232</v>
      </c>
      <c r="F169" s="7" t="s">
        <v>3299</v>
      </c>
      <c r="G169" s="167" t="s">
        <v>1046</v>
      </c>
      <c r="H169" s="7" t="s">
        <v>455</v>
      </c>
      <c r="I169" s="7" t="s">
        <v>182</v>
      </c>
      <c r="J169" s="7" t="s">
        <v>799</v>
      </c>
      <c r="K169" s="7" t="s">
        <v>797</v>
      </c>
      <c r="L169" s="7" t="s">
        <v>798</v>
      </c>
      <c r="M169" s="7"/>
      <c r="N169" s="7"/>
      <c r="O169" s="7" t="s">
        <v>3772</v>
      </c>
      <c r="P169" s="7"/>
    </row>
    <row r="170" spans="1:16" ht="135" customHeight="1">
      <c r="A170" s="7" t="s">
        <v>1146</v>
      </c>
      <c r="B170" s="166">
        <v>40547</v>
      </c>
      <c r="C170" s="7" t="s">
        <v>4214</v>
      </c>
      <c r="D170" s="7" t="s">
        <v>4217</v>
      </c>
      <c r="E170" s="7" t="s">
        <v>4226</v>
      </c>
      <c r="F170" s="7" t="s">
        <v>3299</v>
      </c>
      <c r="G170" s="167" t="s">
        <v>1047</v>
      </c>
      <c r="H170" s="7" t="s">
        <v>3136</v>
      </c>
      <c r="I170" s="7" t="s">
        <v>182</v>
      </c>
      <c r="J170" s="7"/>
      <c r="K170" s="7" t="s">
        <v>4215</v>
      </c>
      <c r="L170" s="7" t="s">
        <v>4216</v>
      </c>
      <c r="M170" s="7"/>
      <c r="N170" s="7"/>
      <c r="O170" s="7"/>
      <c r="P170" s="7"/>
    </row>
    <row r="171" spans="1:16" ht="172" customHeight="1">
      <c r="A171" s="170" t="s">
        <v>5165</v>
      </c>
      <c r="B171" s="171">
        <v>40534</v>
      </c>
      <c r="C171" s="170"/>
      <c r="D171" s="170" t="s">
        <v>5164</v>
      </c>
      <c r="E171" s="170" t="s">
        <v>4227</v>
      </c>
      <c r="F171" s="170" t="s">
        <v>3220</v>
      </c>
      <c r="G171" s="173" t="s">
        <v>1046</v>
      </c>
      <c r="H171" s="170" t="s">
        <v>455</v>
      </c>
      <c r="I171" s="170" t="s">
        <v>182</v>
      </c>
      <c r="J171" s="170"/>
      <c r="K171" s="170" t="s">
        <v>632</v>
      </c>
      <c r="L171" s="170" t="s">
        <v>5163</v>
      </c>
      <c r="M171" s="170"/>
      <c r="N171" s="170"/>
      <c r="O171" s="170"/>
      <c r="P171" s="170"/>
    </row>
    <row r="172" spans="1:16" ht="27" customHeight="1">
      <c r="A172" s="7" t="s">
        <v>536</v>
      </c>
      <c r="B172" s="166">
        <v>40528</v>
      </c>
      <c r="C172" s="7" t="s">
        <v>678</v>
      </c>
      <c r="D172" s="7" t="s">
        <v>802</v>
      </c>
      <c r="E172" s="7" t="s">
        <v>4230</v>
      </c>
      <c r="F172" s="7" t="s">
        <v>3220</v>
      </c>
      <c r="G172" s="167" t="s">
        <v>1046</v>
      </c>
      <c r="H172" s="7" t="s">
        <v>446</v>
      </c>
      <c r="I172" s="7" t="s">
        <v>3636</v>
      </c>
      <c r="J172" s="7" t="s">
        <v>63</v>
      </c>
      <c r="K172" s="7" t="s">
        <v>800</v>
      </c>
      <c r="L172" s="7" t="s">
        <v>801</v>
      </c>
      <c r="M172" s="7"/>
      <c r="N172" s="7"/>
      <c r="O172" s="7" t="s">
        <v>3985</v>
      </c>
      <c r="P172" s="7"/>
    </row>
    <row r="173" spans="1:16" ht="310" customHeight="1">
      <c r="A173" s="7" t="s">
        <v>679</v>
      </c>
      <c r="B173" s="166">
        <v>40526</v>
      </c>
      <c r="C173" s="7" t="s">
        <v>680</v>
      </c>
      <c r="D173" s="7" t="s">
        <v>803</v>
      </c>
      <c r="E173" s="7" t="s">
        <v>4228</v>
      </c>
      <c r="F173" s="7" t="s">
        <v>3299</v>
      </c>
      <c r="G173" s="167" t="s">
        <v>1046</v>
      </c>
      <c r="H173" s="7" t="s">
        <v>804</v>
      </c>
      <c r="I173" s="7" t="s">
        <v>182</v>
      </c>
      <c r="J173" s="7" t="s">
        <v>442</v>
      </c>
      <c r="K173" s="7" t="s">
        <v>3633</v>
      </c>
      <c r="L173" s="7" t="s">
        <v>3634</v>
      </c>
      <c r="M173" s="7" t="s">
        <v>1875</v>
      </c>
      <c r="N173" s="7"/>
      <c r="O173" s="7" t="s">
        <v>3772</v>
      </c>
      <c r="P173" s="7"/>
    </row>
    <row r="174" spans="1:16" ht="40.5" customHeight="1">
      <c r="A174" s="7" t="s">
        <v>681</v>
      </c>
      <c r="B174" s="166">
        <v>40521</v>
      </c>
      <c r="C174" s="7" t="s">
        <v>682</v>
      </c>
      <c r="D174" s="7"/>
      <c r="E174" s="7"/>
      <c r="F174" s="7" t="s">
        <v>48</v>
      </c>
      <c r="G174" s="167"/>
      <c r="H174" s="7"/>
      <c r="I174" s="7"/>
      <c r="J174" s="7"/>
      <c r="K174" s="7"/>
      <c r="L174" s="7"/>
      <c r="M174" s="7"/>
      <c r="N174" s="7"/>
      <c r="O174" s="7"/>
      <c r="P174" s="7"/>
    </row>
    <row r="175" spans="1:16" ht="270" customHeight="1">
      <c r="A175" s="7" t="s">
        <v>683</v>
      </c>
      <c r="B175" s="166">
        <v>40519</v>
      </c>
      <c r="C175" s="7" t="s">
        <v>684</v>
      </c>
      <c r="D175" s="7" t="s">
        <v>1010</v>
      </c>
      <c r="E175" s="7" t="s">
        <v>4225</v>
      </c>
      <c r="F175" s="7" t="s">
        <v>47</v>
      </c>
      <c r="G175" s="167" t="s">
        <v>1046</v>
      </c>
      <c r="H175" s="7" t="s">
        <v>3146</v>
      </c>
      <c r="I175" s="7" t="s">
        <v>182</v>
      </c>
      <c r="J175" s="7" t="s">
        <v>1045</v>
      </c>
      <c r="K175" s="7" t="s">
        <v>1008</v>
      </c>
      <c r="L175" s="7" t="s">
        <v>1009</v>
      </c>
      <c r="M175" s="7" t="s">
        <v>1875</v>
      </c>
      <c r="N175" s="7" t="s">
        <v>3632</v>
      </c>
      <c r="O175" s="7" t="s">
        <v>3968</v>
      </c>
      <c r="P175" s="7"/>
    </row>
    <row r="176" spans="1:16" ht="270" customHeight="1">
      <c r="A176" s="7" t="s">
        <v>685</v>
      </c>
      <c r="B176" s="166">
        <v>40513</v>
      </c>
      <c r="C176" s="7" t="s">
        <v>686</v>
      </c>
      <c r="D176" s="7"/>
      <c r="E176" s="7"/>
      <c r="F176" s="7" t="s">
        <v>48</v>
      </c>
      <c r="G176" s="167"/>
      <c r="H176" s="7"/>
      <c r="I176" s="7"/>
      <c r="J176" s="7"/>
      <c r="K176" s="7"/>
      <c r="L176" s="7"/>
      <c r="M176" s="7"/>
      <c r="N176" s="7"/>
      <c r="O176" s="7"/>
      <c r="P176" s="7"/>
    </row>
    <row r="177" spans="1:16" ht="40.5" customHeight="1">
      <c r="A177" s="7" t="s">
        <v>687</v>
      </c>
      <c r="B177" s="166">
        <v>40512</v>
      </c>
      <c r="C177" s="7" t="s">
        <v>688</v>
      </c>
      <c r="D177" s="7" t="s">
        <v>1012</v>
      </c>
      <c r="E177" s="7" t="s">
        <v>4227</v>
      </c>
      <c r="F177" s="7" t="s">
        <v>3220</v>
      </c>
      <c r="G177" s="167" t="s">
        <v>1046</v>
      </c>
      <c r="H177" s="7" t="s">
        <v>455</v>
      </c>
      <c r="I177" s="7" t="s">
        <v>164</v>
      </c>
      <c r="J177" s="7" t="s">
        <v>3559</v>
      </c>
      <c r="K177" s="7" t="s">
        <v>1011</v>
      </c>
      <c r="L177" s="7" t="s">
        <v>3743</v>
      </c>
      <c r="M177" s="7"/>
      <c r="N177" s="7"/>
      <c r="O177" s="7" t="s">
        <v>3922</v>
      </c>
      <c r="P177" s="7"/>
    </row>
    <row r="178" spans="1:16" ht="40.5" customHeight="1">
      <c r="A178" s="7" t="s">
        <v>689</v>
      </c>
      <c r="B178" s="166">
        <v>40511</v>
      </c>
      <c r="C178" s="7" t="s">
        <v>690</v>
      </c>
      <c r="D178" s="7" t="s">
        <v>1014</v>
      </c>
      <c r="E178" s="7" t="s">
        <v>4227</v>
      </c>
      <c r="F178" s="7" t="s">
        <v>3220</v>
      </c>
      <c r="G178" s="167" t="s">
        <v>1048</v>
      </c>
      <c r="H178" s="7" t="s">
        <v>446</v>
      </c>
      <c r="I178" s="7" t="s">
        <v>182</v>
      </c>
      <c r="J178" s="7" t="s">
        <v>3630</v>
      </c>
      <c r="K178" s="7" t="s">
        <v>1013</v>
      </c>
      <c r="L178" s="7" t="s">
        <v>3631</v>
      </c>
      <c r="M178" s="7"/>
      <c r="N178" s="7" t="s">
        <v>5010</v>
      </c>
      <c r="O178" s="7" t="s">
        <v>3759</v>
      </c>
      <c r="P178" s="7"/>
    </row>
    <row r="179" spans="1:16" ht="187" customHeight="1">
      <c r="A179" s="7" t="s">
        <v>691</v>
      </c>
      <c r="B179" s="166">
        <v>40498</v>
      </c>
      <c r="C179" s="7" t="s">
        <v>692</v>
      </c>
      <c r="D179" s="7"/>
      <c r="E179" s="7"/>
      <c r="F179" s="7" t="s">
        <v>48</v>
      </c>
      <c r="G179" s="167"/>
      <c r="H179" s="7"/>
      <c r="I179" s="7"/>
      <c r="J179" s="7"/>
      <c r="K179" s="7"/>
      <c r="L179" s="7"/>
      <c r="M179" s="7"/>
      <c r="N179" s="7"/>
      <c r="O179" s="7"/>
      <c r="P179" s="7"/>
    </row>
    <row r="180" spans="1:16" ht="148.5" customHeight="1">
      <c r="A180" s="7" t="s">
        <v>263</v>
      </c>
      <c r="B180" s="166">
        <v>40494</v>
      </c>
      <c r="C180" s="7" t="s">
        <v>693</v>
      </c>
      <c r="D180" s="7"/>
      <c r="E180" s="7"/>
      <c r="F180" s="7" t="s">
        <v>48</v>
      </c>
      <c r="G180" s="167"/>
      <c r="H180" s="7"/>
      <c r="I180" s="7"/>
      <c r="J180" s="7"/>
      <c r="K180" s="7"/>
      <c r="L180" s="7"/>
      <c r="M180" s="7"/>
      <c r="N180" s="7"/>
      <c r="O180" s="7"/>
      <c r="P180" s="7"/>
    </row>
    <row r="181" spans="1:16" ht="121.5" customHeight="1">
      <c r="A181" s="7" t="s">
        <v>5229</v>
      </c>
      <c r="B181" s="166" t="s">
        <v>5230</v>
      </c>
      <c r="C181" s="7"/>
      <c r="D181" s="7" t="s">
        <v>5231</v>
      </c>
      <c r="E181" s="7" t="s">
        <v>4231</v>
      </c>
      <c r="F181" s="7" t="s">
        <v>47</v>
      </c>
      <c r="G181" s="167" t="s">
        <v>1047</v>
      </c>
      <c r="H181" s="7" t="s">
        <v>483</v>
      </c>
      <c r="I181" s="7" t="s">
        <v>5187</v>
      </c>
      <c r="J181" s="7"/>
      <c r="K181" s="7" t="s">
        <v>5232</v>
      </c>
      <c r="L181" s="7" t="s">
        <v>5233</v>
      </c>
      <c r="M181" s="7"/>
      <c r="N181" s="7"/>
      <c r="O181" s="7"/>
      <c r="P181" s="7"/>
    </row>
    <row r="182" spans="1:16" ht="89" customHeight="1">
      <c r="A182" s="7" t="s">
        <v>536</v>
      </c>
      <c r="B182" s="166">
        <v>40490</v>
      </c>
      <c r="C182" s="7" t="s">
        <v>694</v>
      </c>
      <c r="D182" s="7" t="s">
        <v>802</v>
      </c>
      <c r="E182" s="7" t="s">
        <v>4230</v>
      </c>
      <c r="F182" s="7" t="s">
        <v>3220</v>
      </c>
      <c r="G182" s="167" t="s">
        <v>1046</v>
      </c>
      <c r="H182" s="7" t="s">
        <v>446</v>
      </c>
      <c r="I182" s="7" t="s">
        <v>3711</v>
      </c>
      <c r="J182" s="7" t="s">
        <v>63</v>
      </c>
      <c r="K182" s="7" t="s">
        <v>3628</v>
      </c>
      <c r="L182" s="7" t="s">
        <v>3629</v>
      </c>
      <c r="M182" s="7"/>
      <c r="N182" s="7"/>
      <c r="O182" s="7" t="s">
        <v>3986</v>
      </c>
      <c r="P182" s="7"/>
    </row>
    <row r="183" spans="1:16" ht="148.5" customHeight="1">
      <c r="A183" s="7" t="s">
        <v>695</v>
      </c>
      <c r="B183" s="166">
        <v>40480</v>
      </c>
      <c r="C183" s="7" t="s">
        <v>696</v>
      </c>
      <c r="D183" s="7" t="s">
        <v>1016</v>
      </c>
      <c r="E183" s="7"/>
      <c r="F183" s="7" t="s">
        <v>48</v>
      </c>
      <c r="G183" s="167"/>
      <c r="H183" s="7"/>
      <c r="I183" s="7"/>
      <c r="J183" s="7"/>
      <c r="K183" s="7" t="s">
        <v>1015</v>
      </c>
      <c r="L183" s="7" t="s">
        <v>1017</v>
      </c>
      <c r="M183" s="7"/>
      <c r="N183" s="7"/>
      <c r="O183" s="7"/>
      <c r="P183" s="7"/>
    </row>
    <row r="184" spans="1:16" ht="121.5" customHeight="1">
      <c r="A184" s="7" t="s">
        <v>1162</v>
      </c>
      <c r="B184" s="166">
        <v>40480</v>
      </c>
      <c r="C184" s="7" t="s">
        <v>1161</v>
      </c>
      <c r="D184" s="7"/>
      <c r="E184" s="7"/>
      <c r="F184" s="7" t="s">
        <v>48</v>
      </c>
      <c r="G184" s="167"/>
      <c r="H184" s="7"/>
      <c r="I184" s="7"/>
      <c r="J184" s="7"/>
      <c r="K184" s="7"/>
      <c r="L184" s="7"/>
      <c r="M184" s="7"/>
      <c r="N184" s="7"/>
      <c r="O184" s="7"/>
      <c r="P184" s="7"/>
    </row>
    <row r="185" spans="1:16" ht="189" customHeight="1">
      <c r="A185" s="7" t="s">
        <v>406</v>
      </c>
      <c r="B185" s="166">
        <v>40477</v>
      </c>
      <c r="C185" s="7" t="s">
        <v>697</v>
      </c>
      <c r="D185" s="7" t="s">
        <v>1020</v>
      </c>
      <c r="E185" s="7" t="s">
        <v>4229</v>
      </c>
      <c r="F185" s="7" t="s">
        <v>3220</v>
      </c>
      <c r="G185" s="167" t="s">
        <v>1046</v>
      </c>
      <c r="H185" s="7" t="s">
        <v>446</v>
      </c>
      <c r="I185" s="7"/>
      <c r="J185" s="7"/>
      <c r="K185" s="7" t="s">
        <v>1019</v>
      </c>
      <c r="L185" s="7" t="s">
        <v>1018</v>
      </c>
      <c r="M185" s="7"/>
      <c r="N185" s="7"/>
      <c r="O185" s="7" t="s">
        <v>3923</v>
      </c>
      <c r="P185" s="7"/>
    </row>
    <row r="186" spans="1:16" ht="175.5" customHeight="1">
      <c r="A186" s="7" t="s">
        <v>698</v>
      </c>
      <c r="B186" s="166">
        <v>40477</v>
      </c>
      <c r="C186" s="7" t="s">
        <v>699</v>
      </c>
      <c r="D186" s="7" t="s">
        <v>1023</v>
      </c>
      <c r="E186" s="7" t="s">
        <v>4230</v>
      </c>
      <c r="F186" s="7" t="s">
        <v>3299</v>
      </c>
      <c r="G186" s="167" t="s">
        <v>1046</v>
      </c>
      <c r="H186" s="7" t="s">
        <v>3148</v>
      </c>
      <c r="I186" s="7" t="s">
        <v>157</v>
      </c>
      <c r="J186" s="7" t="s">
        <v>1024</v>
      </c>
      <c r="K186" s="7" t="s">
        <v>1021</v>
      </c>
      <c r="L186" s="7" t="s">
        <v>1022</v>
      </c>
      <c r="M186" s="7" t="s">
        <v>1875</v>
      </c>
      <c r="N186" s="7"/>
      <c r="O186" s="7" t="s">
        <v>3935</v>
      </c>
      <c r="P186" s="7"/>
    </row>
    <row r="187" spans="1:16" ht="238" customHeight="1">
      <c r="A187" s="7" t="s">
        <v>700</v>
      </c>
      <c r="B187" s="166">
        <v>40470</v>
      </c>
      <c r="C187" s="7" t="s">
        <v>701</v>
      </c>
      <c r="D187" s="7" t="s">
        <v>1027</v>
      </c>
      <c r="E187" s="7" t="s">
        <v>4228</v>
      </c>
      <c r="F187" s="7" t="s">
        <v>3220</v>
      </c>
      <c r="G187" s="167" t="s">
        <v>1046</v>
      </c>
      <c r="H187" s="7" t="s">
        <v>446</v>
      </c>
      <c r="I187" s="7" t="s">
        <v>183</v>
      </c>
      <c r="J187" s="7" t="s">
        <v>63</v>
      </c>
      <c r="K187" s="7" t="s">
        <v>1025</v>
      </c>
      <c r="L187" s="7" t="s">
        <v>1026</v>
      </c>
      <c r="M187" s="7" t="s">
        <v>1875</v>
      </c>
      <c r="N187" s="7"/>
      <c r="O187" s="7" t="s">
        <v>3853</v>
      </c>
      <c r="P187" s="7"/>
    </row>
    <row r="188" spans="1:16" ht="291" customHeight="1">
      <c r="A188" s="7" t="s">
        <v>702</v>
      </c>
      <c r="B188" s="166">
        <v>40465</v>
      </c>
      <c r="C188" s="7" t="s">
        <v>703</v>
      </c>
      <c r="D188" s="7" t="s">
        <v>1030</v>
      </c>
      <c r="E188" s="7" t="s">
        <v>4235</v>
      </c>
      <c r="F188" s="7" t="s">
        <v>3299</v>
      </c>
      <c r="G188" s="167" t="s">
        <v>1048</v>
      </c>
      <c r="H188" s="7" t="s">
        <v>3146</v>
      </c>
      <c r="I188" s="7" t="s">
        <v>182</v>
      </c>
      <c r="J188" s="7" t="s">
        <v>3490</v>
      </c>
      <c r="K188" s="7" t="s">
        <v>1029</v>
      </c>
      <c r="L188" s="7" t="s">
        <v>1028</v>
      </c>
      <c r="M188" s="7"/>
      <c r="N188" s="7"/>
      <c r="O188" s="7" t="s">
        <v>3759</v>
      </c>
      <c r="P188" s="7"/>
    </row>
    <row r="189" spans="1:16" ht="409" customHeight="1">
      <c r="A189" s="7" t="s">
        <v>704</v>
      </c>
      <c r="B189" s="166">
        <v>40458</v>
      </c>
      <c r="C189" s="7" t="s">
        <v>705</v>
      </c>
      <c r="D189" s="7" t="s">
        <v>1032</v>
      </c>
      <c r="E189" s="7" t="s">
        <v>4228</v>
      </c>
      <c r="F189" s="7" t="s">
        <v>47</v>
      </c>
      <c r="G189" s="167" t="s">
        <v>1046</v>
      </c>
      <c r="H189" s="7" t="s">
        <v>446</v>
      </c>
      <c r="I189" s="7" t="s">
        <v>3508</v>
      </c>
      <c r="J189" s="7"/>
      <c r="K189" s="7" t="s">
        <v>4259</v>
      </c>
      <c r="L189" s="7" t="s">
        <v>1031</v>
      </c>
      <c r="M189" s="7"/>
      <c r="N189" s="7" t="s">
        <v>3748</v>
      </c>
      <c r="O189" s="7" t="s">
        <v>3924</v>
      </c>
      <c r="P189" s="7"/>
    </row>
    <row r="190" spans="1:16" ht="200" customHeight="1">
      <c r="A190" s="7" t="s">
        <v>700</v>
      </c>
      <c r="B190" s="166">
        <v>40456</v>
      </c>
      <c r="C190" s="7" t="s">
        <v>706</v>
      </c>
      <c r="D190" s="7" t="s">
        <v>1027</v>
      </c>
      <c r="E190" s="7" t="s">
        <v>4228</v>
      </c>
      <c r="F190" s="7" t="s">
        <v>3220</v>
      </c>
      <c r="G190" s="167" t="s">
        <v>1046</v>
      </c>
      <c r="H190" s="7" t="s">
        <v>446</v>
      </c>
      <c r="I190" s="7" t="s">
        <v>164</v>
      </c>
      <c r="J190" s="7" t="s">
        <v>3691</v>
      </c>
      <c r="K190" s="7" t="s">
        <v>1033</v>
      </c>
      <c r="L190" s="7" t="s">
        <v>1034</v>
      </c>
      <c r="M190" s="7"/>
      <c r="N190" s="7"/>
      <c r="O190" s="7" t="s">
        <v>3853</v>
      </c>
      <c r="P190" s="7"/>
    </row>
    <row r="191" spans="1:16" ht="202.5" customHeight="1">
      <c r="A191" s="7" t="s">
        <v>707</v>
      </c>
      <c r="B191" s="166">
        <v>40451</v>
      </c>
      <c r="C191" s="7" t="s">
        <v>710</v>
      </c>
      <c r="D191" s="7" t="s">
        <v>1036</v>
      </c>
      <c r="E191" s="7" t="s">
        <v>4228</v>
      </c>
      <c r="F191" s="7" t="s">
        <v>47</v>
      </c>
      <c r="G191" s="167" t="s">
        <v>1046</v>
      </c>
      <c r="H191" s="7" t="s">
        <v>446</v>
      </c>
      <c r="I191" s="7" t="s">
        <v>182</v>
      </c>
      <c r="J191" s="7" t="s">
        <v>63</v>
      </c>
      <c r="K191" s="7" t="s">
        <v>1035</v>
      </c>
      <c r="L191" s="7" t="s">
        <v>3627</v>
      </c>
      <c r="M191" s="7"/>
      <c r="N191" s="7"/>
      <c r="O191" s="7" t="s">
        <v>3928</v>
      </c>
      <c r="P191" s="7"/>
    </row>
    <row r="192" spans="1:16" ht="337.5" customHeight="1">
      <c r="A192" s="7" t="s">
        <v>708</v>
      </c>
      <c r="B192" s="166">
        <v>40445</v>
      </c>
      <c r="C192" s="7" t="s">
        <v>711</v>
      </c>
      <c r="D192" s="7" t="s">
        <v>1043</v>
      </c>
      <c r="E192" s="7" t="s">
        <v>4227</v>
      </c>
      <c r="F192" s="7" t="s">
        <v>3220</v>
      </c>
      <c r="G192" s="167" t="s">
        <v>1046</v>
      </c>
      <c r="H192" s="7" t="s">
        <v>3136</v>
      </c>
      <c r="I192" s="7" t="s">
        <v>3711</v>
      </c>
      <c r="J192" s="7" t="s">
        <v>60</v>
      </c>
      <c r="K192" s="7" t="s">
        <v>1042</v>
      </c>
      <c r="L192" s="7" t="s">
        <v>3696</v>
      </c>
      <c r="M192" s="7"/>
      <c r="N192" s="7"/>
      <c r="O192" s="7"/>
      <c r="P192" s="7"/>
    </row>
    <row r="193" spans="1:16" ht="189" customHeight="1">
      <c r="A193" s="7" t="s">
        <v>709</v>
      </c>
      <c r="B193" s="166">
        <v>40445</v>
      </c>
      <c r="C193" s="7" t="s">
        <v>712</v>
      </c>
      <c r="D193" s="7" t="s">
        <v>1041</v>
      </c>
      <c r="E193" s="7" t="s">
        <v>4226</v>
      </c>
      <c r="F193" s="7" t="s">
        <v>47</v>
      </c>
      <c r="G193" s="167" t="s">
        <v>1046</v>
      </c>
      <c r="H193" s="7" t="s">
        <v>446</v>
      </c>
      <c r="I193" s="7" t="s">
        <v>157</v>
      </c>
      <c r="J193" s="151" t="s">
        <v>5416</v>
      </c>
      <c r="K193" s="7" t="s">
        <v>1039</v>
      </c>
      <c r="L193" s="7" t="s">
        <v>1040</v>
      </c>
      <c r="M193" s="7"/>
      <c r="N193" s="168" t="s">
        <v>3695</v>
      </c>
      <c r="O193" s="7"/>
      <c r="P193" s="7"/>
    </row>
    <row r="194" spans="1:16" ht="216" customHeight="1">
      <c r="A194" s="7" t="s">
        <v>713</v>
      </c>
      <c r="B194" s="166">
        <v>40443</v>
      </c>
      <c r="C194" s="7" t="s">
        <v>715</v>
      </c>
      <c r="D194" s="7" t="s">
        <v>5547</v>
      </c>
      <c r="E194" s="7" t="s">
        <v>4231</v>
      </c>
      <c r="F194" s="7" t="s">
        <v>3170</v>
      </c>
      <c r="G194" s="167" t="s">
        <v>1047</v>
      </c>
      <c r="H194" s="7" t="s">
        <v>3126</v>
      </c>
      <c r="I194" s="7" t="s">
        <v>3508</v>
      </c>
      <c r="J194" s="7"/>
      <c r="K194" s="7" t="s">
        <v>1038</v>
      </c>
      <c r="L194" s="7" t="s">
        <v>1037</v>
      </c>
      <c r="M194" s="7"/>
      <c r="N194" s="7" t="s">
        <v>5546</v>
      </c>
      <c r="O194" s="7"/>
      <c r="P194" s="7"/>
    </row>
    <row r="195" spans="1:16" ht="310.5" customHeight="1">
      <c r="A195" s="7" t="s">
        <v>67</v>
      </c>
      <c r="B195" s="166">
        <v>40438</v>
      </c>
      <c r="C195" s="7" t="s">
        <v>714</v>
      </c>
      <c r="D195" s="7" t="s">
        <v>4982</v>
      </c>
      <c r="E195" s="7" t="s">
        <v>4227</v>
      </c>
      <c r="F195" s="7" t="s">
        <v>3220</v>
      </c>
      <c r="G195" s="167" t="s">
        <v>1046</v>
      </c>
      <c r="H195" s="7" t="s">
        <v>446</v>
      </c>
      <c r="I195" s="7" t="s">
        <v>182</v>
      </c>
      <c r="J195" s="7" t="s">
        <v>352</v>
      </c>
      <c r="K195" s="7" t="s">
        <v>3673</v>
      </c>
      <c r="L195" s="7" t="s">
        <v>3672</v>
      </c>
      <c r="M195" s="7"/>
      <c r="N195" s="7"/>
      <c r="O195" s="7" t="s">
        <v>3919</v>
      </c>
      <c r="P195" s="7"/>
    </row>
    <row r="196" spans="1:16" ht="297" customHeight="1">
      <c r="A196" s="7" t="s">
        <v>716</v>
      </c>
      <c r="B196" s="166">
        <v>40438</v>
      </c>
      <c r="C196" s="7" t="s">
        <v>717</v>
      </c>
      <c r="D196" s="7" t="s">
        <v>1052</v>
      </c>
      <c r="E196" s="7" t="s">
        <v>4229</v>
      </c>
      <c r="F196" s="7" t="s">
        <v>47</v>
      </c>
      <c r="G196" s="167" t="s">
        <v>1048</v>
      </c>
      <c r="H196" s="7" t="s">
        <v>3126</v>
      </c>
      <c r="I196" s="7" t="s">
        <v>3218</v>
      </c>
      <c r="J196" s="7" t="s">
        <v>1049</v>
      </c>
      <c r="K196" s="7" t="s">
        <v>1051</v>
      </c>
      <c r="L196" s="7" t="s">
        <v>1050</v>
      </c>
      <c r="M196" s="168" t="s">
        <v>4200</v>
      </c>
      <c r="N196" s="7"/>
      <c r="O196" s="7" t="s">
        <v>3988</v>
      </c>
      <c r="P196" s="7"/>
    </row>
    <row r="197" spans="1:16" ht="409.5" customHeight="1">
      <c r="A197" s="7" t="s">
        <v>718</v>
      </c>
      <c r="B197" s="166">
        <v>40436</v>
      </c>
      <c r="C197" s="7" t="s">
        <v>721</v>
      </c>
      <c r="D197" s="7" t="s">
        <v>1055</v>
      </c>
      <c r="E197" s="7" t="s">
        <v>4225</v>
      </c>
      <c r="F197" s="7" t="s">
        <v>3220</v>
      </c>
      <c r="G197" s="167" t="s">
        <v>1046</v>
      </c>
      <c r="H197" s="7" t="s">
        <v>446</v>
      </c>
      <c r="I197" s="7" t="s">
        <v>182</v>
      </c>
      <c r="J197" s="7" t="s">
        <v>1054</v>
      </c>
      <c r="K197" s="7" t="s">
        <v>1053</v>
      </c>
      <c r="L197" s="7" t="s">
        <v>3623</v>
      </c>
      <c r="M197" s="7"/>
      <c r="N197" s="168" t="s">
        <v>3624</v>
      </c>
      <c r="O197" s="7" t="s">
        <v>3989</v>
      </c>
      <c r="P197" s="7"/>
    </row>
    <row r="198" spans="1:16" ht="67.5" customHeight="1">
      <c r="A198" s="7" t="s">
        <v>719</v>
      </c>
      <c r="B198" s="166">
        <v>40434</v>
      </c>
      <c r="C198" s="7" t="s">
        <v>720</v>
      </c>
      <c r="D198" s="7" t="s">
        <v>1057</v>
      </c>
      <c r="E198" s="7" t="s">
        <v>4227</v>
      </c>
      <c r="F198" s="7" t="s">
        <v>3220</v>
      </c>
      <c r="G198" s="167" t="s">
        <v>1047</v>
      </c>
      <c r="H198" s="7" t="s">
        <v>456</v>
      </c>
      <c r="I198" s="7" t="s">
        <v>3238</v>
      </c>
      <c r="J198" s="7" t="s">
        <v>3621</v>
      </c>
      <c r="K198" s="7" t="s">
        <v>1056</v>
      </c>
      <c r="L198" s="7" t="s">
        <v>3622</v>
      </c>
      <c r="M198" s="7" t="s">
        <v>1005</v>
      </c>
      <c r="N198" s="7" t="s">
        <v>157</v>
      </c>
      <c r="O198" s="7" t="s">
        <v>3768</v>
      </c>
      <c r="P198" s="7"/>
    </row>
    <row r="199" spans="1:16" ht="243" customHeight="1">
      <c r="A199" s="7" t="s">
        <v>722</v>
      </c>
      <c r="B199" s="166">
        <v>40431</v>
      </c>
      <c r="C199" s="7" t="s">
        <v>723</v>
      </c>
      <c r="D199" s="7" t="s">
        <v>1059</v>
      </c>
      <c r="E199" s="7" t="s">
        <v>4229</v>
      </c>
      <c r="F199" s="7" t="s">
        <v>47</v>
      </c>
      <c r="G199" s="167" t="s">
        <v>1047</v>
      </c>
      <c r="H199" s="7" t="s">
        <v>446</v>
      </c>
      <c r="I199" s="7" t="s">
        <v>1844</v>
      </c>
      <c r="J199" s="7" t="s">
        <v>3593</v>
      </c>
      <c r="K199" s="7" t="s">
        <v>1058</v>
      </c>
      <c r="L199" s="7" t="s">
        <v>3620</v>
      </c>
      <c r="M199" s="7"/>
      <c r="N199" s="168" t="s">
        <v>1885</v>
      </c>
      <c r="O199" s="7" t="s">
        <v>3990</v>
      </c>
      <c r="P199" s="7"/>
    </row>
    <row r="200" spans="1:16" ht="201" customHeight="1">
      <c r="A200" s="7" t="s">
        <v>766</v>
      </c>
      <c r="B200" s="166">
        <v>40431</v>
      </c>
      <c r="C200" s="7"/>
      <c r="D200" s="7" t="s">
        <v>1103</v>
      </c>
      <c r="E200" s="7" t="s">
        <v>4230</v>
      </c>
      <c r="F200" s="7" t="s">
        <v>47</v>
      </c>
      <c r="G200" s="167" t="s">
        <v>1046</v>
      </c>
      <c r="H200" s="7" t="s">
        <v>464</v>
      </c>
      <c r="I200" s="7" t="s">
        <v>182</v>
      </c>
      <c r="J200" s="7" t="s">
        <v>4207</v>
      </c>
      <c r="K200" s="7" t="s">
        <v>5637</v>
      </c>
      <c r="L200" s="7" t="s">
        <v>5638</v>
      </c>
      <c r="M200" s="7"/>
      <c r="N200" s="7"/>
      <c r="O200" s="7"/>
      <c r="P200" s="7"/>
    </row>
    <row r="201" spans="1:16" ht="256.5" customHeight="1">
      <c r="A201" s="7" t="s">
        <v>725</v>
      </c>
      <c r="B201" s="166">
        <v>40429</v>
      </c>
      <c r="C201" s="7" t="s">
        <v>724</v>
      </c>
      <c r="D201" s="7" t="s">
        <v>1062</v>
      </c>
      <c r="E201" s="7" t="s">
        <v>4229</v>
      </c>
      <c r="F201" s="7" t="s">
        <v>3220</v>
      </c>
      <c r="G201" s="167" t="s">
        <v>1047</v>
      </c>
      <c r="H201" s="7" t="s">
        <v>446</v>
      </c>
      <c r="I201" s="7" t="s">
        <v>3238</v>
      </c>
      <c r="J201" s="7" t="s">
        <v>63</v>
      </c>
      <c r="K201" s="7" t="s">
        <v>1060</v>
      </c>
      <c r="L201" s="7" t="s">
        <v>1061</v>
      </c>
      <c r="M201" s="7"/>
      <c r="N201" s="7"/>
      <c r="O201" s="7" t="s">
        <v>3853</v>
      </c>
      <c r="P201" s="7"/>
    </row>
    <row r="202" spans="1:16" ht="229.5" customHeight="1">
      <c r="A202" s="7" t="s">
        <v>726</v>
      </c>
      <c r="B202" s="166">
        <v>40429</v>
      </c>
      <c r="C202" s="7" t="s">
        <v>727</v>
      </c>
      <c r="D202" s="7" t="s">
        <v>1065</v>
      </c>
      <c r="E202" s="7" t="s">
        <v>4229</v>
      </c>
      <c r="F202" s="7" t="s">
        <v>47</v>
      </c>
      <c r="G202" s="167" t="s">
        <v>1046</v>
      </c>
      <c r="H202" s="7" t="s">
        <v>493</v>
      </c>
      <c r="I202" s="7" t="s">
        <v>182</v>
      </c>
      <c r="J202" s="7" t="s">
        <v>1063</v>
      </c>
      <c r="K202" s="7" t="s">
        <v>3991</v>
      </c>
      <c r="L202" s="7" t="s">
        <v>1064</v>
      </c>
      <c r="M202" s="7" t="s">
        <v>1875</v>
      </c>
      <c r="N202" s="7"/>
      <c r="O202" s="7" t="s">
        <v>3992</v>
      </c>
      <c r="P202" s="7"/>
    </row>
    <row r="203" spans="1:16" ht="94.5" customHeight="1">
      <c r="A203" s="7" t="s">
        <v>728</v>
      </c>
      <c r="B203" s="166">
        <v>40423</v>
      </c>
      <c r="C203" s="7" t="s">
        <v>729</v>
      </c>
      <c r="D203" s="7" t="s">
        <v>1068</v>
      </c>
      <c r="E203" s="7" t="s">
        <v>4232</v>
      </c>
      <c r="F203" s="7" t="s">
        <v>3299</v>
      </c>
      <c r="G203" s="167" t="s">
        <v>1046</v>
      </c>
      <c r="H203" s="7" t="s">
        <v>464</v>
      </c>
      <c r="I203" s="7" t="s">
        <v>182</v>
      </c>
      <c r="J203" s="7" t="s">
        <v>799</v>
      </c>
      <c r="K203" s="7" t="s">
        <v>1066</v>
      </c>
      <c r="L203" s="7" t="s">
        <v>1067</v>
      </c>
      <c r="M203" s="7" t="s">
        <v>1875</v>
      </c>
      <c r="N203" s="7"/>
      <c r="O203" s="7" t="s">
        <v>3772</v>
      </c>
      <c r="P203" s="7"/>
    </row>
    <row r="204" spans="1:16" ht="94.5" customHeight="1">
      <c r="A204" s="7" t="s">
        <v>364</v>
      </c>
      <c r="B204" s="166">
        <v>40413</v>
      </c>
      <c r="C204" s="7" t="s">
        <v>730</v>
      </c>
      <c r="D204" s="7" t="s">
        <v>4983</v>
      </c>
      <c r="E204" s="7" t="s">
        <v>4227</v>
      </c>
      <c r="F204" s="7" t="s">
        <v>47</v>
      </c>
      <c r="G204" s="167" t="s">
        <v>63</v>
      </c>
      <c r="H204" s="7" t="s">
        <v>446</v>
      </c>
      <c r="I204" s="7" t="s">
        <v>182</v>
      </c>
      <c r="J204" s="7" t="s">
        <v>63</v>
      </c>
      <c r="K204" s="7" t="s">
        <v>1069</v>
      </c>
      <c r="L204" s="7" t="s">
        <v>3681</v>
      </c>
      <c r="M204" s="7"/>
      <c r="N204" s="7"/>
      <c r="O204" s="7"/>
      <c r="P204" s="7"/>
    </row>
    <row r="205" spans="1:16" ht="136" customHeight="1">
      <c r="A205" s="7" t="s">
        <v>527</v>
      </c>
      <c r="B205" s="166">
        <v>40408</v>
      </c>
      <c r="C205" s="7" t="s">
        <v>731</v>
      </c>
      <c r="D205" s="7" t="s">
        <v>1071</v>
      </c>
      <c r="E205" s="7" t="s">
        <v>4225</v>
      </c>
      <c r="F205" s="7" t="s">
        <v>3220</v>
      </c>
      <c r="G205" s="167" t="s">
        <v>1048</v>
      </c>
      <c r="H205" s="7" t="s">
        <v>459</v>
      </c>
      <c r="I205" s="7"/>
      <c r="J205" s="7"/>
      <c r="K205" s="7" t="s">
        <v>3953</v>
      </c>
      <c r="L205" s="7" t="s">
        <v>1070</v>
      </c>
      <c r="M205" s="7"/>
      <c r="N205" s="7"/>
      <c r="O205" s="7" t="s">
        <v>3952</v>
      </c>
      <c r="P205" s="7"/>
    </row>
    <row r="206" spans="1:16" ht="22" customHeight="1">
      <c r="A206" s="7" t="s">
        <v>732</v>
      </c>
      <c r="B206" s="166">
        <v>40407</v>
      </c>
      <c r="C206" s="7" t="s">
        <v>734</v>
      </c>
      <c r="D206" s="7"/>
      <c r="E206" s="7"/>
      <c r="F206" s="7" t="s">
        <v>48</v>
      </c>
      <c r="G206" s="167"/>
      <c r="H206" s="7"/>
      <c r="I206" s="7"/>
      <c r="J206" s="7"/>
      <c r="K206" s="7" t="s">
        <v>1072</v>
      </c>
      <c r="L206" s="7"/>
      <c r="M206" s="7"/>
      <c r="N206" s="7"/>
      <c r="O206" s="7"/>
      <c r="P206" s="7"/>
    </row>
    <row r="207" spans="1:16" ht="27" customHeight="1">
      <c r="A207" s="7" t="s">
        <v>3206</v>
      </c>
      <c r="B207" s="166">
        <v>40406</v>
      </c>
      <c r="C207" s="174"/>
      <c r="D207" s="7" t="s">
        <v>3208</v>
      </c>
      <c r="E207" s="174" t="s">
        <v>4229</v>
      </c>
      <c r="F207" s="7" t="s">
        <v>47</v>
      </c>
      <c r="G207" s="167" t="s">
        <v>1047</v>
      </c>
      <c r="H207" s="7" t="s">
        <v>483</v>
      </c>
      <c r="I207" s="7" t="s">
        <v>5304</v>
      </c>
      <c r="J207" s="7" t="s">
        <v>5416</v>
      </c>
      <c r="K207" s="7" t="s">
        <v>3956</v>
      </c>
      <c r="L207" s="7" t="s">
        <v>3207</v>
      </c>
      <c r="M207" s="7" t="s">
        <v>3679</v>
      </c>
      <c r="N207" s="7" t="s">
        <v>5170</v>
      </c>
      <c r="O207" s="7" t="s">
        <v>3957</v>
      </c>
      <c r="P207" s="7"/>
    </row>
    <row r="208" spans="1:16" ht="40.5" customHeight="1">
      <c r="A208" s="7" t="s">
        <v>736</v>
      </c>
      <c r="B208" s="166">
        <v>40402</v>
      </c>
      <c r="C208" s="7" t="s">
        <v>737</v>
      </c>
      <c r="D208" s="7"/>
      <c r="E208" s="7"/>
      <c r="F208" s="7" t="s">
        <v>48</v>
      </c>
      <c r="G208" s="167"/>
      <c r="H208" s="7"/>
      <c r="I208" s="7"/>
      <c r="J208" s="7"/>
      <c r="K208" s="7" t="s">
        <v>1076</v>
      </c>
      <c r="L208" s="7"/>
      <c r="M208" s="7"/>
      <c r="N208" s="7"/>
      <c r="O208" s="7"/>
      <c r="P208" s="7"/>
    </row>
    <row r="209" spans="1:16" ht="275" customHeight="1">
      <c r="A209" s="7" t="s">
        <v>738</v>
      </c>
      <c r="B209" s="166">
        <v>40402</v>
      </c>
      <c r="C209" s="7" t="s">
        <v>739</v>
      </c>
      <c r="D209" s="7"/>
      <c r="E209" s="7"/>
      <c r="F209" s="7" t="s">
        <v>48</v>
      </c>
      <c r="G209" s="167"/>
      <c r="H209" s="7"/>
      <c r="I209" s="7"/>
      <c r="J209" s="7"/>
      <c r="K209" s="7"/>
      <c r="L209" s="7"/>
      <c r="M209" s="7"/>
      <c r="N209" s="7"/>
      <c r="O209" s="7"/>
      <c r="P209" s="7"/>
    </row>
    <row r="210" spans="1:16" ht="169" customHeight="1">
      <c r="A210" s="7" t="s">
        <v>1199</v>
      </c>
      <c r="B210" s="166">
        <v>40402</v>
      </c>
      <c r="C210" s="7" t="s">
        <v>1198</v>
      </c>
      <c r="D210" s="7"/>
      <c r="E210" s="7"/>
      <c r="F210" s="7" t="s">
        <v>48</v>
      </c>
      <c r="G210" s="167"/>
      <c r="H210" s="7"/>
      <c r="I210" s="7"/>
      <c r="J210" s="7"/>
      <c r="K210" s="7"/>
      <c r="L210" s="7"/>
      <c r="M210" s="7"/>
      <c r="N210" s="7"/>
      <c r="O210" s="7"/>
      <c r="P210" s="7"/>
    </row>
    <row r="211" spans="1:16" ht="254" customHeight="1">
      <c r="A211" s="7" t="s">
        <v>733</v>
      </c>
      <c r="B211" s="166">
        <v>40402</v>
      </c>
      <c r="C211" s="7" t="s">
        <v>735</v>
      </c>
      <c r="D211" s="7" t="s">
        <v>1075</v>
      </c>
      <c r="E211" s="7" t="s">
        <v>4231</v>
      </c>
      <c r="F211" s="7" t="s">
        <v>47</v>
      </c>
      <c r="G211" s="167" t="s">
        <v>1047</v>
      </c>
      <c r="H211" s="7" t="s">
        <v>446</v>
      </c>
      <c r="I211" s="7" t="s">
        <v>3218</v>
      </c>
      <c r="J211" s="7" t="s">
        <v>3618</v>
      </c>
      <c r="K211" s="7" t="s">
        <v>1073</v>
      </c>
      <c r="L211" s="7" t="s">
        <v>3617</v>
      </c>
      <c r="M211" s="7" t="s">
        <v>5601</v>
      </c>
      <c r="N211" s="7"/>
      <c r="O211" s="7" t="s">
        <v>3968</v>
      </c>
      <c r="P211" s="7"/>
    </row>
    <row r="212" spans="1:16" ht="202.5" customHeight="1">
      <c r="A212" s="7" t="s">
        <v>740</v>
      </c>
      <c r="B212" s="166">
        <v>40393</v>
      </c>
      <c r="C212" s="7" t="s">
        <v>741</v>
      </c>
      <c r="D212" s="7" t="s">
        <v>1078</v>
      </c>
      <c r="E212" s="7" t="s">
        <v>4231</v>
      </c>
      <c r="F212" s="7" t="s">
        <v>3220</v>
      </c>
      <c r="G212" s="167" t="s">
        <v>1047</v>
      </c>
      <c r="H212" s="7"/>
      <c r="I212" s="7"/>
      <c r="J212" s="7"/>
      <c r="K212" s="7"/>
      <c r="L212" s="7" t="s">
        <v>1077</v>
      </c>
      <c r="M212" s="7"/>
      <c r="N212" s="7"/>
      <c r="O212" s="7"/>
      <c r="P212" s="7"/>
    </row>
    <row r="213" spans="1:16" ht="243" customHeight="1">
      <c r="A213" s="7" t="s">
        <v>742</v>
      </c>
      <c r="B213" s="166">
        <v>40388</v>
      </c>
      <c r="C213" s="7" t="s">
        <v>743</v>
      </c>
      <c r="D213" s="7" t="s">
        <v>1080</v>
      </c>
      <c r="E213" s="7" t="s">
        <v>4231</v>
      </c>
      <c r="F213" s="7" t="s">
        <v>3218</v>
      </c>
      <c r="G213" s="167" t="s">
        <v>1046</v>
      </c>
      <c r="H213" s="7" t="s">
        <v>483</v>
      </c>
      <c r="I213" s="7" t="s">
        <v>3508</v>
      </c>
      <c r="J213" s="7"/>
      <c r="K213" s="7" t="s">
        <v>1079</v>
      </c>
      <c r="L213" s="7" t="s">
        <v>3602</v>
      </c>
      <c r="M213" s="7" t="s">
        <v>3209</v>
      </c>
      <c r="N213" s="7" t="s">
        <v>5169</v>
      </c>
      <c r="O213" s="7" t="s">
        <v>4000</v>
      </c>
      <c r="P213" s="7"/>
    </row>
    <row r="214" spans="1:16" ht="54" customHeight="1">
      <c r="A214" s="7" t="s">
        <v>744</v>
      </c>
      <c r="B214" s="166">
        <v>40386</v>
      </c>
      <c r="C214" s="7" t="s">
        <v>745</v>
      </c>
      <c r="D214" s="7" t="s">
        <v>1083</v>
      </c>
      <c r="E214" s="7" t="s">
        <v>4230</v>
      </c>
      <c r="F214" s="7" t="s">
        <v>47</v>
      </c>
      <c r="G214" s="167" t="s">
        <v>1046</v>
      </c>
      <c r="H214" s="7" t="s">
        <v>3128</v>
      </c>
      <c r="I214" s="7" t="s">
        <v>182</v>
      </c>
      <c r="J214" s="7" t="s">
        <v>63</v>
      </c>
      <c r="K214" s="7" t="s">
        <v>1081</v>
      </c>
      <c r="L214" s="7" t="s">
        <v>1082</v>
      </c>
      <c r="M214" s="7"/>
      <c r="N214" s="7"/>
      <c r="O214" s="7" t="s">
        <v>3968</v>
      </c>
      <c r="P214" s="7"/>
    </row>
    <row r="215" spans="1:16" ht="29" customHeight="1">
      <c r="A215" s="7" t="s">
        <v>746</v>
      </c>
      <c r="B215" s="166">
        <v>40378</v>
      </c>
      <c r="C215" s="7" t="s">
        <v>747</v>
      </c>
      <c r="D215" s="7" t="s">
        <v>1027</v>
      </c>
      <c r="E215" s="7" t="s">
        <v>4228</v>
      </c>
      <c r="F215" s="7" t="s">
        <v>3220</v>
      </c>
      <c r="G215" s="167" t="s">
        <v>1046</v>
      </c>
      <c r="H215" s="7" t="s">
        <v>446</v>
      </c>
      <c r="I215" s="7"/>
      <c r="J215" s="7"/>
      <c r="K215" s="7" t="s">
        <v>1084</v>
      </c>
      <c r="L215" s="7" t="s">
        <v>1085</v>
      </c>
      <c r="M215" s="7"/>
      <c r="N215" s="7"/>
      <c r="O215" s="7" t="s">
        <v>3853</v>
      </c>
      <c r="P215" s="7"/>
    </row>
    <row r="216" spans="1:16" ht="90" customHeight="1">
      <c r="A216" s="7" t="s">
        <v>748</v>
      </c>
      <c r="B216" s="166">
        <v>40375</v>
      </c>
      <c r="C216" s="7" t="s">
        <v>749</v>
      </c>
      <c r="D216" s="7"/>
      <c r="E216" s="7"/>
      <c r="F216" s="7" t="s">
        <v>48</v>
      </c>
      <c r="G216" s="167"/>
      <c r="H216" s="7"/>
      <c r="I216" s="7"/>
      <c r="J216" s="7"/>
      <c r="K216" s="7"/>
      <c r="L216" s="7"/>
      <c r="M216" s="7"/>
      <c r="N216" s="7"/>
      <c r="O216" s="7"/>
      <c r="P216" s="7"/>
    </row>
    <row r="217" spans="1:16" ht="243" customHeight="1">
      <c r="A217" s="7" t="s">
        <v>750</v>
      </c>
      <c r="B217" s="166">
        <v>40374</v>
      </c>
      <c r="C217" s="7" t="s">
        <v>751</v>
      </c>
      <c r="D217" s="7"/>
      <c r="E217" s="7"/>
      <c r="F217" s="7" t="s">
        <v>48</v>
      </c>
      <c r="G217" s="167"/>
      <c r="H217" s="7"/>
      <c r="I217" s="7"/>
      <c r="J217" s="7"/>
      <c r="K217" s="7"/>
      <c r="L217" s="7"/>
      <c r="M217" s="7"/>
      <c r="N217" s="7"/>
      <c r="O217" s="7"/>
      <c r="P217" s="7"/>
    </row>
    <row r="218" spans="1:16" ht="243" customHeight="1">
      <c r="A218" s="7" t="s">
        <v>97</v>
      </c>
      <c r="B218" s="166">
        <v>40371</v>
      </c>
      <c r="C218" s="7" t="s">
        <v>752</v>
      </c>
      <c r="D218" s="7" t="s">
        <v>1088</v>
      </c>
      <c r="E218" s="7" t="s">
        <v>4227</v>
      </c>
      <c r="F218" s="7" t="s">
        <v>3220</v>
      </c>
      <c r="G218" s="167" t="s">
        <v>1046</v>
      </c>
      <c r="H218" s="7" t="s">
        <v>446</v>
      </c>
      <c r="I218" s="7"/>
      <c r="J218" s="7"/>
      <c r="K218" s="7" t="s">
        <v>1086</v>
      </c>
      <c r="L218" s="7" t="s">
        <v>1087</v>
      </c>
      <c r="M218" s="7"/>
      <c r="N218" s="7"/>
      <c r="O218" s="7" t="s">
        <v>3768</v>
      </c>
      <c r="P218" s="7"/>
    </row>
    <row r="219" spans="1:16" ht="364.5" customHeight="1">
      <c r="A219" s="7" t="s">
        <v>753</v>
      </c>
      <c r="B219" s="166">
        <v>40368</v>
      </c>
      <c r="C219" s="7" t="s">
        <v>754</v>
      </c>
      <c r="D219" s="7" t="s">
        <v>1091</v>
      </c>
      <c r="E219" s="7" t="s">
        <v>4229</v>
      </c>
      <c r="F219" s="7" t="s">
        <v>3299</v>
      </c>
      <c r="G219" s="167" t="s">
        <v>1046</v>
      </c>
      <c r="H219" s="7" t="s">
        <v>3127</v>
      </c>
      <c r="I219" s="7" t="s">
        <v>182</v>
      </c>
      <c r="J219" s="7" t="s">
        <v>60</v>
      </c>
      <c r="K219" s="7" t="s">
        <v>1089</v>
      </c>
      <c r="L219" s="7" t="s">
        <v>1090</v>
      </c>
      <c r="M219" s="7" t="s">
        <v>1875</v>
      </c>
      <c r="N219" s="7"/>
      <c r="O219" s="7" t="s">
        <v>3841</v>
      </c>
      <c r="P219" s="7"/>
    </row>
    <row r="220" spans="1:16" ht="165" customHeight="1">
      <c r="A220" s="7" t="s">
        <v>755</v>
      </c>
      <c r="B220" s="166">
        <v>40357</v>
      </c>
      <c r="C220" s="7" t="s">
        <v>756</v>
      </c>
      <c r="D220" s="7" t="s">
        <v>1095</v>
      </c>
      <c r="E220" s="7" t="s">
        <v>4227</v>
      </c>
      <c r="F220" s="7" t="s">
        <v>3220</v>
      </c>
      <c r="G220" s="167" t="s">
        <v>1048</v>
      </c>
      <c r="H220" s="7" t="s">
        <v>3149</v>
      </c>
      <c r="I220" s="7" t="s">
        <v>182</v>
      </c>
      <c r="J220" s="7" t="s">
        <v>1093</v>
      </c>
      <c r="K220" s="7" t="s">
        <v>1092</v>
      </c>
      <c r="L220" s="7" t="s">
        <v>1094</v>
      </c>
      <c r="M220" s="7"/>
      <c r="N220" s="7" t="s">
        <v>5011</v>
      </c>
      <c r="O220" s="7" t="s">
        <v>3772</v>
      </c>
      <c r="P220" s="7"/>
    </row>
    <row r="221" spans="1:16" ht="256.5" customHeight="1">
      <c r="A221" s="7" t="s">
        <v>757</v>
      </c>
      <c r="B221" s="166">
        <v>40357</v>
      </c>
      <c r="C221" s="7" t="s">
        <v>758</v>
      </c>
      <c r="D221" s="7" t="s">
        <v>1096</v>
      </c>
      <c r="E221" s="7" t="s">
        <v>4227</v>
      </c>
      <c r="F221" s="7" t="s">
        <v>3220</v>
      </c>
      <c r="G221" s="167" t="s">
        <v>1047</v>
      </c>
      <c r="H221" s="7" t="s">
        <v>446</v>
      </c>
      <c r="I221" s="7" t="s">
        <v>182</v>
      </c>
      <c r="J221" s="7" t="s">
        <v>63</v>
      </c>
      <c r="K221" s="7" t="s">
        <v>3614</v>
      </c>
      <c r="L221" s="7" t="s">
        <v>3615</v>
      </c>
      <c r="M221" s="7"/>
      <c r="N221" s="7"/>
      <c r="O221" s="7" t="s">
        <v>3996</v>
      </c>
      <c r="P221" s="7"/>
    </row>
    <row r="222" spans="1:16" ht="216" customHeight="1">
      <c r="A222" s="7" t="s">
        <v>69</v>
      </c>
      <c r="B222" s="166">
        <v>40346</v>
      </c>
      <c r="C222" s="7" t="s">
        <v>759</v>
      </c>
      <c r="D222" s="7" t="s">
        <v>4984</v>
      </c>
      <c r="E222" s="7" t="s">
        <v>4227</v>
      </c>
      <c r="F222" s="7" t="s">
        <v>3220</v>
      </c>
      <c r="G222" s="167" t="s">
        <v>1047</v>
      </c>
      <c r="H222" s="7" t="s">
        <v>3128</v>
      </c>
      <c r="I222" s="7" t="s">
        <v>182</v>
      </c>
      <c r="J222" s="7" t="s">
        <v>3589</v>
      </c>
      <c r="K222" s="7" t="s">
        <v>1097</v>
      </c>
      <c r="L222" s="7" t="s">
        <v>3590</v>
      </c>
      <c r="M222" s="7"/>
      <c r="N222" s="7"/>
      <c r="O222" s="7" t="s">
        <v>3768</v>
      </c>
      <c r="P222" s="7"/>
    </row>
    <row r="223" spans="1:16" ht="278" customHeight="1">
      <c r="A223" s="7" t="s">
        <v>4193</v>
      </c>
      <c r="B223" s="166">
        <v>40346</v>
      </c>
      <c r="C223" s="7" t="s">
        <v>4192</v>
      </c>
      <c r="D223" s="7" t="s">
        <v>4195</v>
      </c>
      <c r="E223" s="7" t="s">
        <v>4226</v>
      </c>
      <c r="F223" s="7" t="s">
        <v>47</v>
      </c>
      <c r="G223" s="167" t="s">
        <v>1048</v>
      </c>
      <c r="H223" s="7" t="s">
        <v>3127</v>
      </c>
      <c r="I223" s="7" t="s">
        <v>182</v>
      </c>
      <c r="J223" s="151" t="s">
        <v>5416</v>
      </c>
      <c r="K223" s="7" t="s">
        <v>1720</v>
      </c>
      <c r="L223" s="7" t="s">
        <v>4194</v>
      </c>
      <c r="M223" s="7"/>
      <c r="N223" s="7"/>
      <c r="O223" s="7"/>
      <c r="P223" s="7"/>
    </row>
    <row r="224" spans="1:16" ht="202.5" customHeight="1">
      <c r="A224" s="7" t="s">
        <v>760</v>
      </c>
      <c r="B224" s="166">
        <v>40340</v>
      </c>
      <c r="C224" s="7" t="s">
        <v>761</v>
      </c>
      <c r="D224" s="7" t="s">
        <v>1100</v>
      </c>
      <c r="E224" s="7" t="s">
        <v>4233</v>
      </c>
      <c r="F224" s="7" t="s">
        <v>3299</v>
      </c>
      <c r="G224" s="167" t="s">
        <v>1046</v>
      </c>
      <c r="H224" s="7" t="s">
        <v>464</v>
      </c>
      <c r="I224" s="7" t="s">
        <v>182</v>
      </c>
      <c r="J224" s="7" t="s">
        <v>63</v>
      </c>
      <c r="K224" s="7" t="s">
        <v>1098</v>
      </c>
      <c r="L224" s="7" t="s">
        <v>1099</v>
      </c>
      <c r="M224" s="7"/>
      <c r="N224" s="7"/>
      <c r="O224" s="7" t="s">
        <v>3772</v>
      </c>
      <c r="P224" s="7"/>
    </row>
    <row r="225" spans="1:16" ht="337.5" customHeight="1">
      <c r="A225" s="7" t="s">
        <v>762</v>
      </c>
      <c r="B225" s="166">
        <v>40337</v>
      </c>
      <c r="C225" s="7" t="s">
        <v>763</v>
      </c>
      <c r="D225" s="7" t="s">
        <v>1101</v>
      </c>
      <c r="E225" s="7" t="s">
        <v>4225</v>
      </c>
      <c r="F225" s="7" t="s">
        <v>47</v>
      </c>
      <c r="G225" s="167" t="s">
        <v>1046</v>
      </c>
      <c r="H225" s="7" t="s">
        <v>464</v>
      </c>
      <c r="I225" s="7" t="s">
        <v>182</v>
      </c>
      <c r="J225" s="7" t="s">
        <v>54</v>
      </c>
      <c r="K225" s="7" t="s">
        <v>3612</v>
      </c>
      <c r="L225" s="7" t="s">
        <v>3613</v>
      </c>
      <c r="M225" s="7"/>
      <c r="N225" s="7"/>
      <c r="O225" s="7" t="s">
        <v>3997</v>
      </c>
      <c r="P225" s="7"/>
    </row>
    <row r="226" spans="1:16" ht="279" customHeight="1">
      <c r="A226" s="7" t="s">
        <v>766</v>
      </c>
      <c r="B226" s="166">
        <v>40330</v>
      </c>
      <c r="C226" s="7" t="s">
        <v>767</v>
      </c>
      <c r="D226" s="7" t="s">
        <v>1103</v>
      </c>
      <c r="E226" s="7" t="s">
        <v>4230</v>
      </c>
      <c r="F226" s="7" t="s">
        <v>3299</v>
      </c>
      <c r="G226" s="167" t="s">
        <v>1046</v>
      </c>
      <c r="H226" s="7" t="s">
        <v>464</v>
      </c>
      <c r="I226" s="7" t="s">
        <v>182</v>
      </c>
      <c r="J226" s="7" t="s">
        <v>5639</v>
      </c>
      <c r="K226" s="7" t="s">
        <v>1102</v>
      </c>
      <c r="L226" s="7" t="s">
        <v>3611</v>
      </c>
      <c r="M226" s="7"/>
      <c r="N226" s="7"/>
      <c r="O226" s="7" t="s">
        <v>3772</v>
      </c>
      <c r="P226" s="7"/>
    </row>
    <row r="227" spans="1:16" ht="171" customHeight="1">
      <c r="A227" s="7" t="s">
        <v>764</v>
      </c>
      <c r="B227" s="166">
        <v>40330</v>
      </c>
      <c r="C227" s="7" t="s">
        <v>765</v>
      </c>
      <c r="D227" s="7" t="s">
        <v>4985</v>
      </c>
      <c r="E227" s="7" t="s">
        <v>4223</v>
      </c>
      <c r="F227" s="7" t="s">
        <v>3220</v>
      </c>
      <c r="G227" s="167" t="s">
        <v>1047</v>
      </c>
      <c r="H227" s="7"/>
      <c r="I227" s="7"/>
      <c r="J227" s="7"/>
      <c r="K227" s="7" t="s">
        <v>3587</v>
      </c>
      <c r="L227" s="7" t="s">
        <v>3586</v>
      </c>
      <c r="M227" s="7"/>
      <c r="N227" s="7"/>
      <c r="O227" s="7" t="s">
        <v>3759</v>
      </c>
      <c r="P227" s="7"/>
    </row>
    <row r="228" spans="1:16" ht="196" customHeight="1">
      <c r="A228" s="7" t="s">
        <v>768</v>
      </c>
      <c r="B228" s="166">
        <v>40318</v>
      </c>
      <c r="C228" s="7"/>
      <c r="D228" s="7" t="s">
        <v>1105</v>
      </c>
      <c r="E228" s="7" t="s">
        <v>4231</v>
      </c>
      <c r="F228" s="7" t="s">
        <v>47</v>
      </c>
      <c r="G228" s="167" t="s">
        <v>1046</v>
      </c>
      <c r="H228" s="7" t="s">
        <v>3127</v>
      </c>
      <c r="I228" s="7" t="s">
        <v>164</v>
      </c>
      <c r="J228" s="7" t="s">
        <v>3608</v>
      </c>
      <c r="K228" s="7" t="s">
        <v>1104</v>
      </c>
      <c r="L228" s="7" t="s">
        <v>4211</v>
      </c>
      <c r="M228" s="7"/>
      <c r="N228" s="7"/>
      <c r="O228" s="7"/>
      <c r="P228" s="7"/>
    </row>
    <row r="229" spans="1:16" ht="221" customHeight="1">
      <c r="A229" s="7" t="s">
        <v>768</v>
      </c>
      <c r="B229" s="166">
        <v>40303</v>
      </c>
      <c r="C229" s="7" t="s">
        <v>769</v>
      </c>
      <c r="D229" s="7" t="s">
        <v>1105</v>
      </c>
      <c r="E229" s="7" t="s">
        <v>4231</v>
      </c>
      <c r="F229" s="7" t="s">
        <v>3299</v>
      </c>
      <c r="G229" s="167" t="s">
        <v>1046</v>
      </c>
      <c r="H229" s="7" t="s">
        <v>3127</v>
      </c>
      <c r="I229" s="7" t="s">
        <v>157</v>
      </c>
      <c r="J229" s="7" t="s">
        <v>3608</v>
      </c>
      <c r="K229" s="7" t="s">
        <v>1104</v>
      </c>
      <c r="L229" s="7" t="s">
        <v>3609</v>
      </c>
      <c r="M229" s="7"/>
      <c r="N229" s="168" t="s">
        <v>3610</v>
      </c>
      <c r="O229" s="7" t="s">
        <v>3768</v>
      </c>
      <c r="P229" s="7"/>
    </row>
    <row r="230" spans="1:16" ht="297" customHeight="1">
      <c r="A230" s="7" t="s">
        <v>770</v>
      </c>
      <c r="B230" s="166">
        <v>40302</v>
      </c>
      <c r="C230" s="7" t="s">
        <v>771</v>
      </c>
      <c r="D230" s="7" t="s">
        <v>1107</v>
      </c>
      <c r="E230" s="7" t="s">
        <v>4227</v>
      </c>
      <c r="F230" s="7" t="s">
        <v>3299</v>
      </c>
      <c r="G230" s="167" t="s">
        <v>1047</v>
      </c>
      <c r="H230" s="7" t="s">
        <v>3146</v>
      </c>
      <c r="I230" s="7" t="s">
        <v>182</v>
      </c>
      <c r="J230" s="7" t="s">
        <v>153</v>
      </c>
      <c r="K230" s="7" t="s">
        <v>1106</v>
      </c>
      <c r="L230" s="7" t="s">
        <v>3607</v>
      </c>
      <c r="M230" s="7" t="s">
        <v>1875</v>
      </c>
      <c r="N230" s="7" t="s">
        <v>5012</v>
      </c>
      <c r="O230" s="7" t="s">
        <v>3924</v>
      </c>
      <c r="P230" s="7"/>
    </row>
    <row r="231" spans="1:16" ht="256.5" customHeight="1">
      <c r="A231" s="7" t="s">
        <v>772</v>
      </c>
      <c r="B231" s="166">
        <v>40298</v>
      </c>
      <c r="C231" s="7" t="s">
        <v>773</v>
      </c>
      <c r="D231" s="7" t="s">
        <v>1109</v>
      </c>
      <c r="E231" s="7" t="s">
        <v>4230</v>
      </c>
      <c r="F231" s="7" t="s">
        <v>3220</v>
      </c>
      <c r="G231" s="167" t="s">
        <v>1047</v>
      </c>
      <c r="H231" s="7" t="s">
        <v>446</v>
      </c>
      <c r="I231" s="7" t="s">
        <v>3678</v>
      </c>
      <c r="J231" s="7" t="s">
        <v>63</v>
      </c>
      <c r="K231" s="7" t="s">
        <v>1108</v>
      </c>
      <c r="L231" s="7" t="s">
        <v>3677</v>
      </c>
      <c r="M231" s="7"/>
      <c r="N231" s="7"/>
      <c r="O231" s="7" t="s">
        <v>3842</v>
      </c>
      <c r="P231" s="7"/>
    </row>
    <row r="232" spans="1:16" ht="229.5" customHeight="1">
      <c r="A232" s="7" t="s">
        <v>740</v>
      </c>
      <c r="B232" s="166">
        <v>40288</v>
      </c>
      <c r="C232" s="7" t="s">
        <v>774</v>
      </c>
      <c r="D232" s="7" t="s">
        <v>1112</v>
      </c>
      <c r="E232" s="7" t="s">
        <v>4231</v>
      </c>
      <c r="F232" s="7" t="s">
        <v>3299</v>
      </c>
      <c r="G232" s="167" t="s">
        <v>1047</v>
      </c>
      <c r="H232" s="7" t="s">
        <v>3127</v>
      </c>
      <c r="I232" s="7" t="s">
        <v>182</v>
      </c>
      <c r="J232" s="7" t="s">
        <v>3606</v>
      </c>
      <c r="K232" s="7" t="s">
        <v>1111</v>
      </c>
      <c r="L232" s="7" t="s">
        <v>3605</v>
      </c>
      <c r="M232" s="7" t="s">
        <v>1875</v>
      </c>
      <c r="N232" s="7"/>
      <c r="O232" s="7" t="s">
        <v>3962</v>
      </c>
      <c r="P232" s="7"/>
    </row>
    <row r="233" spans="1:16" ht="189" customHeight="1">
      <c r="A233" s="7" t="s">
        <v>775</v>
      </c>
      <c r="B233" s="166">
        <v>40284</v>
      </c>
      <c r="C233" s="7" t="s">
        <v>776</v>
      </c>
      <c r="D233" s="7" t="s">
        <v>1113</v>
      </c>
      <c r="E233" s="7" t="s">
        <v>4230</v>
      </c>
      <c r="F233" s="7" t="s">
        <v>3299</v>
      </c>
      <c r="G233" s="167" t="s">
        <v>1046</v>
      </c>
      <c r="H233" s="7" t="s">
        <v>3146</v>
      </c>
      <c r="I233" s="7" t="s">
        <v>182</v>
      </c>
      <c r="J233" s="7" t="s">
        <v>63</v>
      </c>
      <c r="K233" s="7" t="s">
        <v>3998</v>
      </c>
      <c r="L233" s="7" t="s">
        <v>3604</v>
      </c>
      <c r="M233" s="7" t="s">
        <v>1875</v>
      </c>
      <c r="N233" s="7"/>
      <c r="O233" s="7" t="s">
        <v>3967</v>
      </c>
      <c r="P233" s="7"/>
    </row>
    <row r="234" spans="1:16" ht="256.5" customHeight="1">
      <c r="A234" s="7" t="s">
        <v>777</v>
      </c>
      <c r="B234" s="166">
        <v>40277</v>
      </c>
      <c r="C234" s="7" t="s">
        <v>778</v>
      </c>
      <c r="D234" s="7" t="s">
        <v>1115</v>
      </c>
      <c r="E234" s="7" t="s">
        <v>4229</v>
      </c>
      <c r="F234" s="7" t="s">
        <v>442</v>
      </c>
      <c r="G234" s="167" t="s">
        <v>1046</v>
      </c>
      <c r="H234" s="7" t="s">
        <v>464</v>
      </c>
      <c r="I234" s="7" t="s">
        <v>182</v>
      </c>
      <c r="J234" s="7" t="s">
        <v>1116</v>
      </c>
      <c r="K234" s="7" t="s">
        <v>1114</v>
      </c>
      <c r="L234" s="7" t="s">
        <v>1117</v>
      </c>
      <c r="M234" s="7"/>
      <c r="N234" s="7"/>
      <c r="O234" s="7" t="s">
        <v>3935</v>
      </c>
      <c r="P234" s="7"/>
    </row>
    <row r="235" spans="1:16" ht="195" customHeight="1">
      <c r="A235" s="7" t="s">
        <v>1126</v>
      </c>
      <c r="B235" s="166">
        <v>40277</v>
      </c>
      <c r="C235" s="7" t="s">
        <v>4212</v>
      </c>
      <c r="D235" s="7" t="s">
        <v>1336</v>
      </c>
      <c r="E235" s="7" t="s">
        <v>4235</v>
      </c>
      <c r="F235" s="7" t="s">
        <v>3299</v>
      </c>
      <c r="G235" s="167" t="s">
        <v>1048</v>
      </c>
      <c r="H235" s="7" t="s">
        <v>446</v>
      </c>
      <c r="I235" s="7" t="s">
        <v>182</v>
      </c>
      <c r="J235" s="7" t="s">
        <v>3490</v>
      </c>
      <c r="K235" s="7" t="s">
        <v>1335</v>
      </c>
      <c r="L235" s="7" t="s">
        <v>4213</v>
      </c>
      <c r="M235" s="7"/>
      <c r="N235" s="7"/>
      <c r="O235" s="7"/>
      <c r="P235" s="7"/>
    </row>
    <row r="236" spans="1:16" ht="351" customHeight="1">
      <c r="A236" s="7" t="s">
        <v>780</v>
      </c>
      <c r="B236" s="166">
        <v>40268</v>
      </c>
      <c r="C236" s="7" t="s">
        <v>781</v>
      </c>
      <c r="D236" s="7" t="s">
        <v>1120</v>
      </c>
      <c r="E236" s="7"/>
      <c r="F236" s="7" t="s">
        <v>48</v>
      </c>
      <c r="G236" s="167"/>
      <c r="H236" s="7" t="s">
        <v>464</v>
      </c>
      <c r="I236" s="7"/>
      <c r="J236" s="7"/>
      <c r="K236" s="7" t="s">
        <v>1118</v>
      </c>
      <c r="L236" s="7" t="s">
        <v>1119</v>
      </c>
      <c r="M236" s="7"/>
      <c r="N236" s="7"/>
      <c r="O236" s="7"/>
      <c r="P236" s="7"/>
    </row>
    <row r="237" spans="1:16" ht="40.5" customHeight="1">
      <c r="A237" s="7" t="s">
        <v>232</v>
      </c>
      <c r="B237" s="166">
        <v>40268</v>
      </c>
      <c r="C237" s="7" t="s">
        <v>779</v>
      </c>
      <c r="D237" s="7" t="s">
        <v>297</v>
      </c>
      <c r="E237" s="7" t="s">
        <v>4226</v>
      </c>
      <c r="F237" s="7" t="s">
        <v>3220</v>
      </c>
      <c r="G237" s="167" t="s">
        <v>1047</v>
      </c>
      <c r="H237" s="7" t="s">
        <v>483</v>
      </c>
      <c r="I237" s="7" t="s">
        <v>182</v>
      </c>
      <c r="J237" s="7" t="s">
        <v>3648</v>
      </c>
      <c r="K237" s="7" t="s">
        <v>3726</v>
      </c>
      <c r="L237" s="7" t="s">
        <v>3727</v>
      </c>
      <c r="M237" s="7"/>
      <c r="N237" s="7"/>
      <c r="O237" s="7" t="s">
        <v>3768</v>
      </c>
      <c r="P237" s="7"/>
    </row>
    <row r="238" spans="1:16" ht="229.5" customHeight="1">
      <c r="A238" s="7" t="s">
        <v>782</v>
      </c>
      <c r="B238" s="166">
        <v>40268</v>
      </c>
      <c r="C238" s="7" t="s">
        <v>783</v>
      </c>
      <c r="D238" s="7" t="s">
        <v>1122</v>
      </c>
      <c r="E238" s="7" t="s">
        <v>4227</v>
      </c>
      <c r="F238" s="7" t="s">
        <v>3220</v>
      </c>
      <c r="G238" s="167" t="s">
        <v>1046</v>
      </c>
      <c r="H238" s="7" t="s">
        <v>446</v>
      </c>
      <c r="I238" s="7" t="s">
        <v>3238</v>
      </c>
      <c r="J238" s="7" t="s">
        <v>146</v>
      </c>
      <c r="K238" s="7" t="s">
        <v>1121</v>
      </c>
      <c r="L238" s="7" t="s">
        <v>1123</v>
      </c>
      <c r="M238" s="7"/>
      <c r="N238" s="7" t="s">
        <v>157</v>
      </c>
      <c r="O238" s="7" t="s">
        <v>3768</v>
      </c>
      <c r="P238" s="7"/>
    </row>
    <row r="239" spans="1:16" ht="175.5" customHeight="1">
      <c r="A239" s="7" t="s">
        <v>784</v>
      </c>
      <c r="B239" s="166">
        <v>40267</v>
      </c>
      <c r="C239" s="7" t="s">
        <v>785</v>
      </c>
      <c r="D239" s="7"/>
      <c r="E239" s="7"/>
      <c r="F239" s="7" t="s">
        <v>48</v>
      </c>
      <c r="G239" s="167"/>
      <c r="H239" s="7"/>
      <c r="I239" s="7"/>
      <c r="J239" s="7"/>
      <c r="K239" s="7"/>
      <c r="L239" s="7"/>
      <c r="M239" s="7"/>
      <c r="N239" s="7"/>
      <c r="O239" s="7"/>
      <c r="P239" s="7"/>
    </row>
    <row r="240" spans="1:16" ht="202.5" customHeight="1">
      <c r="A240" s="7" t="s">
        <v>1124</v>
      </c>
      <c r="B240" s="166">
        <v>40255</v>
      </c>
      <c r="C240" s="7" t="s">
        <v>1125</v>
      </c>
      <c r="D240" s="7" t="s">
        <v>1333</v>
      </c>
      <c r="E240" s="7"/>
      <c r="F240" s="7" t="s">
        <v>48</v>
      </c>
      <c r="G240" s="167" t="s">
        <v>1046</v>
      </c>
      <c r="H240" s="7" t="s">
        <v>3127</v>
      </c>
      <c r="I240" s="7" t="s">
        <v>182</v>
      </c>
      <c r="J240" s="7"/>
      <c r="K240" s="7" t="s">
        <v>1331</v>
      </c>
      <c r="L240" s="7" t="s">
        <v>1332</v>
      </c>
      <c r="M240" s="7"/>
      <c r="N240" s="7" t="s">
        <v>3603</v>
      </c>
      <c r="O240" s="7"/>
      <c r="P240" s="7"/>
    </row>
    <row r="241" spans="1:16" ht="297" customHeight="1">
      <c r="A241" s="7" t="s">
        <v>1126</v>
      </c>
      <c r="B241" s="166">
        <v>40254</v>
      </c>
      <c r="C241" s="7" t="s">
        <v>1127</v>
      </c>
      <c r="D241" s="7" t="s">
        <v>1336</v>
      </c>
      <c r="E241" s="7" t="s">
        <v>4235</v>
      </c>
      <c r="F241" s="7" t="s">
        <v>3299</v>
      </c>
      <c r="G241" s="167" t="s">
        <v>1048</v>
      </c>
      <c r="H241" s="7" t="s">
        <v>446</v>
      </c>
      <c r="I241" s="7" t="s">
        <v>182</v>
      </c>
      <c r="J241" s="7" t="s">
        <v>3490</v>
      </c>
      <c r="K241" s="7" t="s">
        <v>1335</v>
      </c>
      <c r="L241" s="7" t="s">
        <v>1334</v>
      </c>
      <c r="M241" s="7"/>
      <c r="N241" s="7" t="s">
        <v>5013</v>
      </c>
      <c r="O241" s="7" t="s">
        <v>3974</v>
      </c>
      <c r="P241" s="7"/>
    </row>
    <row r="242" spans="1:16" ht="216" customHeight="1">
      <c r="A242" s="7" t="s">
        <v>1128</v>
      </c>
      <c r="B242" s="166">
        <v>40240</v>
      </c>
      <c r="C242" s="7" t="s">
        <v>1129</v>
      </c>
      <c r="D242" s="7" t="s">
        <v>1339</v>
      </c>
      <c r="E242" s="7" t="s">
        <v>4227</v>
      </c>
      <c r="F242" s="7" t="s">
        <v>47</v>
      </c>
      <c r="G242" s="167" t="s">
        <v>1046</v>
      </c>
      <c r="H242" s="7" t="s">
        <v>3128</v>
      </c>
      <c r="I242" s="7" t="s">
        <v>182</v>
      </c>
      <c r="J242" s="7" t="s">
        <v>63</v>
      </c>
      <c r="K242" s="7" t="s">
        <v>1337</v>
      </c>
      <c r="L242" s="7" t="s">
        <v>1338</v>
      </c>
      <c r="M242" s="7"/>
      <c r="N242" s="7"/>
      <c r="O242" s="7" t="s">
        <v>3999</v>
      </c>
      <c r="P242" s="7"/>
    </row>
    <row r="243" spans="1:16" ht="229" customHeight="1">
      <c r="A243" s="7" t="s">
        <v>1130</v>
      </c>
      <c r="B243" s="166">
        <v>40238</v>
      </c>
      <c r="C243" s="7" t="s">
        <v>1131</v>
      </c>
      <c r="D243" s="7" t="s">
        <v>1612</v>
      </c>
      <c r="E243" s="7" t="s">
        <v>4226</v>
      </c>
      <c r="F243" s="7" t="s">
        <v>3220</v>
      </c>
      <c r="G243" s="167" t="s">
        <v>1046</v>
      </c>
      <c r="H243" s="7" t="s">
        <v>446</v>
      </c>
      <c r="I243" s="7"/>
      <c r="J243" s="7"/>
      <c r="K243" s="7" t="s">
        <v>1658</v>
      </c>
      <c r="L243" s="7" t="s">
        <v>3706</v>
      </c>
      <c r="M243" s="7"/>
      <c r="N243" s="7" t="s">
        <v>5014</v>
      </c>
      <c r="O243" s="7" t="s">
        <v>3784</v>
      </c>
      <c r="P243" s="7"/>
    </row>
    <row r="244" spans="1:16" ht="214" customHeight="1">
      <c r="A244" s="7" t="s">
        <v>1132</v>
      </c>
      <c r="B244" s="166">
        <v>40232</v>
      </c>
      <c r="C244" s="7" t="s">
        <v>1133</v>
      </c>
      <c r="D244" s="7" t="s">
        <v>1660</v>
      </c>
      <c r="E244" s="7" t="s">
        <v>4225</v>
      </c>
      <c r="F244" s="7" t="s">
        <v>3220</v>
      </c>
      <c r="G244" s="167" t="s">
        <v>1046</v>
      </c>
      <c r="H244" s="7" t="s">
        <v>3128</v>
      </c>
      <c r="I244" s="7" t="s">
        <v>182</v>
      </c>
      <c r="J244" s="7" t="s">
        <v>63</v>
      </c>
      <c r="K244" s="7" t="s">
        <v>1659</v>
      </c>
      <c r="L244" s="7" t="s">
        <v>3601</v>
      </c>
      <c r="M244" s="7"/>
      <c r="N244" s="7"/>
      <c r="O244" s="7" t="s">
        <v>3759</v>
      </c>
      <c r="P244" s="7"/>
    </row>
    <row r="245" spans="1:16" ht="243" customHeight="1">
      <c r="A245" s="7" t="s">
        <v>1134</v>
      </c>
      <c r="B245" s="166">
        <v>40225</v>
      </c>
      <c r="C245" s="7" t="s">
        <v>1135</v>
      </c>
      <c r="D245" s="7" t="s">
        <v>1663</v>
      </c>
      <c r="E245" s="7" t="s">
        <v>4225</v>
      </c>
      <c r="F245" s="7" t="s">
        <v>3220</v>
      </c>
      <c r="G245" s="167" t="s">
        <v>1046</v>
      </c>
      <c r="H245" s="7" t="s">
        <v>3127</v>
      </c>
      <c r="I245" s="7" t="s">
        <v>182</v>
      </c>
      <c r="J245" s="7" t="s">
        <v>60</v>
      </c>
      <c r="K245" s="7" t="s">
        <v>1661</v>
      </c>
      <c r="L245" s="7" t="s">
        <v>1662</v>
      </c>
      <c r="M245" s="7" t="s">
        <v>1875</v>
      </c>
      <c r="N245" s="7"/>
      <c r="O245" s="7" t="s">
        <v>3759</v>
      </c>
      <c r="P245" s="7"/>
    </row>
    <row r="246" spans="1:16" ht="54" customHeight="1">
      <c r="A246" s="7" t="s">
        <v>3210</v>
      </c>
      <c r="B246" s="166">
        <v>40214</v>
      </c>
      <c r="C246" s="7" t="s">
        <v>1136</v>
      </c>
      <c r="D246" s="7" t="s">
        <v>3211</v>
      </c>
      <c r="E246" s="7" t="s">
        <v>4225</v>
      </c>
      <c r="F246" s="7" t="s">
        <v>47</v>
      </c>
      <c r="G246" s="167" t="s">
        <v>1047</v>
      </c>
      <c r="H246" s="7" t="s">
        <v>446</v>
      </c>
      <c r="I246" s="7" t="s">
        <v>182</v>
      </c>
      <c r="J246" s="7"/>
      <c r="K246" s="7" t="s">
        <v>1664</v>
      </c>
      <c r="L246" s="7" t="s">
        <v>3600</v>
      </c>
      <c r="M246" s="7" t="s">
        <v>5595</v>
      </c>
      <c r="N246" s="7" t="s">
        <v>5070</v>
      </c>
      <c r="O246" s="7" t="s">
        <v>3918</v>
      </c>
      <c r="P246" s="7"/>
    </row>
    <row r="247" spans="1:16" ht="14.25" customHeight="1">
      <c r="A247" s="7" t="s">
        <v>1137</v>
      </c>
      <c r="B247" s="166">
        <v>40207</v>
      </c>
      <c r="C247" s="7" t="s">
        <v>1138</v>
      </c>
      <c r="D247" s="7" t="s">
        <v>1667</v>
      </c>
      <c r="E247" s="7" t="s">
        <v>4227</v>
      </c>
      <c r="F247" s="7" t="s">
        <v>3220</v>
      </c>
      <c r="G247" s="167" t="s">
        <v>1046</v>
      </c>
      <c r="H247" s="7" t="s">
        <v>446</v>
      </c>
      <c r="I247" s="7" t="s">
        <v>3508</v>
      </c>
      <c r="J247" s="7"/>
      <c r="K247" s="7" t="s">
        <v>1665</v>
      </c>
      <c r="L247" s="7" t="s">
        <v>1666</v>
      </c>
      <c r="M247" s="7"/>
      <c r="N247" s="7" t="s">
        <v>5358</v>
      </c>
      <c r="O247" s="7" t="s">
        <v>3768</v>
      </c>
      <c r="P247" s="7"/>
    </row>
    <row r="248" spans="1:16" ht="409.5" customHeight="1">
      <c r="A248" s="7" t="s">
        <v>532</v>
      </c>
      <c r="B248" s="166">
        <v>40199</v>
      </c>
      <c r="C248" s="7" t="s">
        <v>1139</v>
      </c>
      <c r="D248" s="7" t="s">
        <v>4986</v>
      </c>
      <c r="E248" s="7" t="s">
        <v>4233</v>
      </c>
      <c r="F248" s="7" t="s">
        <v>3220</v>
      </c>
      <c r="G248" s="167" t="s">
        <v>1048</v>
      </c>
      <c r="H248" s="7"/>
      <c r="I248" s="7"/>
      <c r="J248" s="7"/>
      <c r="K248" s="7"/>
      <c r="L248" s="7"/>
      <c r="M248" s="7"/>
      <c r="N248" s="7"/>
      <c r="O248" s="7"/>
      <c r="P248" s="7"/>
    </row>
    <row r="249" spans="1:16" ht="27" customHeight="1">
      <c r="A249" s="7" t="s">
        <v>1140</v>
      </c>
      <c r="B249" s="166">
        <v>40192</v>
      </c>
      <c r="C249" s="7" t="s">
        <v>1141</v>
      </c>
      <c r="D249" s="7"/>
      <c r="E249" s="7"/>
      <c r="F249" s="7" t="s">
        <v>48</v>
      </c>
      <c r="G249" s="167"/>
      <c r="H249" s="7"/>
      <c r="I249" s="7"/>
      <c r="J249" s="7"/>
      <c r="K249" s="7"/>
      <c r="L249" s="7"/>
      <c r="M249" s="7"/>
      <c r="N249" s="7"/>
      <c r="O249" s="7"/>
      <c r="P249" s="7"/>
    </row>
    <row r="250" spans="1:16" ht="318" customHeight="1">
      <c r="A250" s="7" t="s">
        <v>379</v>
      </c>
      <c r="B250" s="166">
        <v>40188</v>
      </c>
      <c r="C250" s="7" t="s">
        <v>380</v>
      </c>
      <c r="D250" s="7" t="s">
        <v>458</v>
      </c>
      <c r="E250" s="7" t="s">
        <v>4225</v>
      </c>
      <c r="F250" s="7" t="s">
        <v>3220</v>
      </c>
      <c r="G250" s="167" t="s">
        <v>1046</v>
      </c>
      <c r="H250" s="7" t="s">
        <v>456</v>
      </c>
      <c r="I250" s="7"/>
      <c r="J250" s="7"/>
      <c r="K250" s="7" t="s">
        <v>3940</v>
      </c>
      <c r="L250" s="7" t="s">
        <v>457</v>
      </c>
      <c r="M250" s="7" t="s">
        <v>3704</v>
      </c>
      <c r="N250" s="7"/>
      <c r="O250" s="7" t="s">
        <v>3768</v>
      </c>
      <c r="P250" s="7"/>
    </row>
    <row r="251" spans="1:16" ht="409.5" customHeight="1">
      <c r="A251" s="7" t="s">
        <v>1142</v>
      </c>
      <c r="B251" s="166">
        <v>40186</v>
      </c>
      <c r="C251" s="7" t="s">
        <v>1143</v>
      </c>
      <c r="D251" s="7"/>
      <c r="E251" s="7"/>
      <c r="F251" s="7" t="s">
        <v>48</v>
      </c>
      <c r="G251" s="167"/>
      <c r="H251" s="7"/>
      <c r="I251" s="7"/>
      <c r="J251" s="7"/>
      <c r="K251" s="7"/>
      <c r="L251" s="7"/>
      <c r="M251" s="7"/>
      <c r="N251" s="7"/>
      <c r="O251" s="7"/>
      <c r="P251" s="7"/>
    </row>
    <row r="252" spans="1:16" ht="169" customHeight="1">
      <c r="A252" s="7" t="s">
        <v>1144</v>
      </c>
      <c r="B252" s="166">
        <v>40184</v>
      </c>
      <c r="C252" s="7" t="s">
        <v>1145</v>
      </c>
      <c r="D252" s="7" t="s">
        <v>3702</v>
      </c>
      <c r="E252" s="7" t="s">
        <v>4225</v>
      </c>
      <c r="F252" s="7" t="s">
        <v>48</v>
      </c>
      <c r="G252" s="167" t="s">
        <v>1046</v>
      </c>
      <c r="H252" s="7" t="s">
        <v>464</v>
      </c>
      <c r="I252" s="7" t="s">
        <v>5304</v>
      </c>
      <c r="J252" s="7" t="s">
        <v>60</v>
      </c>
      <c r="K252" s="7" t="s">
        <v>3700</v>
      </c>
      <c r="L252" s="7" t="s">
        <v>3701</v>
      </c>
      <c r="M252" s="7"/>
      <c r="N252" s="7" t="s">
        <v>5640</v>
      </c>
      <c r="O252" s="7" t="s">
        <v>3924</v>
      </c>
      <c r="P252" s="7"/>
    </row>
    <row r="253" spans="1:16" ht="162" customHeight="1">
      <c r="A253" s="7" t="s">
        <v>1146</v>
      </c>
      <c r="B253" s="166">
        <v>40184</v>
      </c>
      <c r="C253" s="7" t="s">
        <v>1147</v>
      </c>
      <c r="D253" s="7" t="s">
        <v>1668</v>
      </c>
      <c r="E253" s="7" t="s">
        <v>4226</v>
      </c>
      <c r="F253" s="7" t="s">
        <v>3299</v>
      </c>
      <c r="G253" s="167" t="s">
        <v>1047</v>
      </c>
      <c r="H253" s="7" t="s">
        <v>3136</v>
      </c>
      <c r="I253" s="7" t="s">
        <v>182</v>
      </c>
      <c r="J253" s="7" t="s">
        <v>63</v>
      </c>
      <c r="K253" s="7" t="s">
        <v>4001</v>
      </c>
      <c r="L253" s="7" t="s">
        <v>3599</v>
      </c>
      <c r="M253" s="7"/>
      <c r="N253" s="7" t="s">
        <v>5015</v>
      </c>
      <c r="O253" s="7" t="s">
        <v>4002</v>
      </c>
      <c r="P253" s="7"/>
    </row>
    <row r="254" spans="1:16" ht="165" customHeight="1">
      <c r="A254" s="7" t="s">
        <v>5194</v>
      </c>
      <c r="B254" s="166" t="s">
        <v>5195</v>
      </c>
      <c r="C254" s="7" t="s">
        <v>5196</v>
      </c>
      <c r="D254" s="7" t="s">
        <v>5197</v>
      </c>
      <c r="E254" s="7" t="s">
        <v>4227</v>
      </c>
      <c r="F254" s="7" t="s">
        <v>47</v>
      </c>
      <c r="G254" s="167" t="s">
        <v>1046</v>
      </c>
      <c r="H254" s="7" t="s">
        <v>483</v>
      </c>
      <c r="I254" s="7" t="s">
        <v>157</v>
      </c>
      <c r="J254" s="7" t="s">
        <v>146</v>
      </c>
      <c r="K254" s="7" t="s">
        <v>5198</v>
      </c>
      <c r="L254" s="7" t="s">
        <v>5199</v>
      </c>
      <c r="M254" s="7"/>
      <c r="N254" s="7"/>
      <c r="O254" s="7"/>
      <c r="P254" s="7"/>
    </row>
    <row r="255" spans="1:16" ht="335" customHeight="1">
      <c r="A255" s="7" t="s">
        <v>5200</v>
      </c>
      <c r="B255" s="166" t="s">
        <v>5201</v>
      </c>
      <c r="C255" s="7"/>
      <c r="D255" s="7" t="s">
        <v>5202</v>
      </c>
      <c r="E255" s="7" t="s">
        <v>4236</v>
      </c>
      <c r="F255" s="7" t="s">
        <v>47</v>
      </c>
      <c r="G255" s="167" t="s">
        <v>1046</v>
      </c>
      <c r="H255" s="7" t="s">
        <v>456</v>
      </c>
      <c r="I255" s="7" t="s">
        <v>182</v>
      </c>
      <c r="J255" s="151" t="s">
        <v>5416</v>
      </c>
      <c r="K255" s="7" t="s">
        <v>5203</v>
      </c>
      <c r="L255" s="7" t="s">
        <v>5204</v>
      </c>
      <c r="M255" s="7"/>
      <c r="N255" s="7"/>
      <c r="O255" s="7"/>
      <c r="P255" s="7"/>
    </row>
    <row r="256" spans="1:16" ht="229.5" customHeight="1">
      <c r="A256" s="7" t="s">
        <v>1149</v>
      </c>
      <c r="B256" s="166">
        <v>40156</v>
      </c>
      <c r="C256" s="7" t="s">
        <v>1150</v>
      </c>
      <c r="D256" s="7" t="s">
        <v>1670</v>
      </c>
      <c r="E256" s="7" t="s">
        <v>4228</v>
      </c>
      <c r="F256" s="7" t="s">
        <v>47</v>
      </c>
      <c r="G256" s="167" t="s">
        <v>1046</v>
      </c>
      <c r="H256" s="7" t="s">
        <v>3127</v>
      </c>
      <c r="I256" s="7" t="s">
        <v>182</v>
      </c>
      <c r="J256" s="7" t="s">
        <v>3598</v>
      </c>
      <c r="K256" s="7" t="s">
        <v>1669</v>
      </c>
      <c r="L256" s="7" t="s">
        <v>3597</v>
      </c>
      <c r="M256" s="7" t="s">
        <v>1875</v>
      </c>
      <c r="N256" s="7"/>
      <c r="O256" s="7" t="s">
        <v>3772</v>
      </c>
      <c r="P256" s="7"/>
    </row>
    <row r="257" spans="1:16" ht="67.5" customHeight="1">
      <c r="A257" s="7" t="s">
        <v>1151</v>
      </c>
      <c r="B257" s="166">
        <v>40148</v>
      </c>
      <c r="C257" s="7" t="s">
        <v>1152</v>
      </c>
      <c r="D257" s="7" t="s">
        <v>1672</v>
      </c>
      <c r="E257" s="7" t="s">
        <v>4227</v>
      </c>
      <c r="F257" s="7" t="s">
        <v>47</v>
      </c>
      <c r="G257" s="167" t="s">
        <v>1047</v>
      </c>
      <c r="H257" s="7" t="s">
        <v>455</v>
      </c>
      <c r="I257" s="7" t="s">
        <v>3165</v>
      </c>
      <c r="J257" s="7"/>
      <c r="K257" s="7" t="s">
        <v>3944</v>
      </c>
      <c r="L257" s="7" t="s">
        <v>1671</v>
      </c>
      <c r="M257" s="7" t="s">
        <v>3182</v>
      </c>
      <c r="N257" s="7" t="s">
        <v>3183</v>
      </c>
      <c r="O257" s="7" t="s">
        <v>3943</v>
      </c>
      <c r="P257" s="7"/>
    </row>
    <row r="258" spans="1:16" ht="316" customHeight="1">
      <c r="A258" s="7" t="s">
        <v>232</v>
      </c>
      <c r="B258" s="166">
        <v>40136</v>
      </c>
      <c r="C258" s="7" t="s">
        <v>1153</v>
      </c>
      <c r="D258" s="7" t="s">
        <v>3742</v>
      </c>
      <c r="E258" s="7" t="s">
        <v>4225</v>
      </c>
      <c r="F258" s="7" t="s">
        <v>3220</v>
      </c>
      <c r="G258" s="167" t="s">
        <v>1047</v>
      </c>
      <c r="H258" s="7"/>
      <c r="I258" s="7"/>
      <c r="J258" s="7"/>
      <c r="K258" s="7" t="s">
        <v>3740</v>
      </c>
      <c r="L258" s="7" t="s">
        <v>3741</v>
      </c>
      <c r="M258" s="7"/>
      <c r="N258" s="7"/>
      <c r="O258" s="7" t="s">
        <v>3768</v>
      </c>
      <c r="P258" s="7"/>
    </row>
    <row r="259" spans="1:16" ht="148" customHeight="1">
      <c r="A259" s="7" t="s">
        <v>1154</v>
      </c>
      <c r="B259" s="166">
        <v>40126</v>
      </c>
      <c r="C259" s="7" t="s">
        <v>1155</v>
      </c>
      <c r="D259" s="7"/>
      <c r="E259" s="7"/>
      <c r="F259" s="7" t="s">
        <v>48</v>
      </c>
      <c r="G259" s="167"/>
      <c r="H259" s="7"/>
      <c r="I259" s="7"/>
      <c r="J259" s="7"/>
      <c r="K259" s="7"/>
      <c r="L259" s="7"/>
      <c r="M259" s="7"/>
      <c r="N259" s="7"/>
      <c r="O259" s="7"/>
      <c r="P259" s="7"/>
    </row>
    <row r="260" spans="1:16" ht="106" customHeight="1">
      <c r="A260" s="7" t="s">
        <v>238</v>
      </c>
      <c r="B260" s="166">
        <v>40126</v>
      </c>
      <c r="C260" s="7" t="s">
        <v>1156</v>
      </c>
      <c r="D260" s="7" t="s">
        <v>303</v>
      </c>
      <c r="E260" s="7" t="s">
        <v>4230</v>
      </c>
      <c r="F260" s="7" t="s">
        <v>3220</v>
      </c>
      <c r="G260" s="167" t="s">
        <v>1047</v>
      </c>
      <c r="H260" s="7" t="s">
        <v>446</v>
      </c>
      <c r="I260" s="7" t="s">
        <v>182</v>
      </c>
      <c r="J260" s="7" t="s">
        <v>3738</v>
      </c>
      <c r="K260" s="7"/>
      <c r="L260" s="7" t="s">
        <v>3739</v>
      </c>
      <c r="M260" s="7"/>
      <c r="N260" s="7"/>
      <c r="O260" s="7"/>
      <c r="P260" s="7"/>
    </row>
    <row r="261" spans="1:16" ht="393" customHeight="1">
      <c r="A261" s="7" t="s">
        <v>772</v>
      </c>
      <c r="B261" s="166">
        <v>40126</v>
      </c>
      <c r="C261" s="7" t="s">
        <v>1157</v>
      </c>
      <c r="D261" s="7" t="s">
        <v>4987</v>
      </c>
      <c r="E261" s="7" t="s">
        <v>4230</v>
      </c>
      <c r="F261" s="7" t="s">
        <v>3220</v>
      </c>
      <c r="G261" s="167"/>
      <c r="H261" s="7"/>
      <c r="I261" s="7" t="s">
        <v>3508</v>
      </c>
      <c r="J261" s="7"/>
      <c r="K261" s="7"/>
      <c r="L261" s="7" t="s">
        <v>3737</v>
      </c>
      <c r="M261" s="7"/>
      <c r="N261" s="7"/>
      <c r="O261" s="7"/>
      <c r="P261" s="7"/>
    </row>
    <row r="262" spans="1:16" ht="372" customHeight="1">
      <c r="A262" s="7" t="s">
        <v>1130</v>
      </c>
      <c r="B262" s="166">
        <v>40120</v>
      </c>
      <c r="C262" s="7" t="s">
        <v>1158</v>
      </c>
      <c r="D262" s="7" t="s">
        <v>1612</v>
      </c>
      <c r="E262" s="7" t="s">
        <v>4226</v>
      </c>
      <c r="F262" s="7" t="s">
        <v>3220</v>
      </c>
      <c r="G262" s="167" t="s">
        <v>1046</v>
      </c>
      <c r="H262" s="7" t="s">
        <v>446</v>
      </c>
      <c r="I262" s="7" t="s">
        <v>3508</v>
      </c>
      <c r="J262" s="7"/>
      <c r="K262" s="7" t="s">
        <v>3734</v>
      </c>
      <c r="L262" s="7" t="s">
        <v>3733</v>
      </c>
      <c r="M262" s="7"/>
      <c r="N262" s="7"/>
      <c r="O262" s="7" t="s">
        <v>3927</v>
      </c>
      <c r="P262" s="7"/>
    </row>
    <row r="263" spans="1:16" ht="409.5" customHeight="1">
      <c r="A263" s="7" t="s">
        <v>1159</v>
      </c>
      <c r="B263" s="166">
        <v>40119</v>
      </c>
      <c r="C263" s="7" t="s">
        <v>1160</v>
      </c>
      <c r="D263" s="7" t="s">
        <v>1673</v>
      </c>
      <c r="E263" s="7" t="s">
        <v>4227</v>
      </c>
      <c r="F263" s="7" t="s">
        <v>47</v>
      </c>
      <c r="G263" s="167" t="s">
        <v>1048</v>
      </c>
      <c r="H263" s="7" t="s">
        <v>3136</v>
      </c>
      <c r="I263" s="7" t="s">
        <v>182</v>
      </c>
      <c r="J263" s="7" t="s">
        <v>154</v>
      </c>
      <c r="K263" s="7" t="s">
        <v>1674</v>
      </c>
      <c r="L263" s="7" t="s">
        <v>3596</v>
      </c>
      <c r="M263" s="7"/>
      <c r="N263" s="7"/>
      <c r="O263" s="7" t="s">
        <v>4003</v>
      </c>
      <c r="P263" s="7"/>
    </row>
    <row r="264" spans="1:16" ht="40.5" customHeight="1">
      <c r="A264" s="7" t="s">
        <v>1163</v>
      </c>
      <c r="B264" s="166">
        <v>40108</v>
      </c>
      <c r="C264" s="7" t="s">
        <v>1164</v>
      </c>
      <c r="D264" s="7" t="s">
        <v>1676</v>
      </c>
      <c r="E264" s="7" t="s">
        <v>4231</v>
      </c>
      <c r="F264" s="7" t="s">
        <v>3220</v>
      </c>
      <c r="G264" s="167" t="s">
        <v>1046</v>
      </c>
      <c r="H264" s="7" t="s">
        <v>3127</v>
      </c>
      <c r="I264" s="7" t="s">
        <v>182</v>
      </c>
      <c r="J264" s="7" t="s">
        <v>153</v>
      </c>
      <c r="K264" s="7" t="s">
        <v>4004</v>
      </c>
      <c r="L264" s="7" t="s">
        <v>1675</v>
      </c>
      <c r="M264" s="7"/>
      <c r="N264" s="7" t="s">
        <v>5168</v>
      </c>
      <c r="O264" s="7" t="s">
        <v>3815</v>
      </c>
      <c r="P264" s="7"/>
    </row>
    <row r="265" spans="1:16" ht="40.5" customHeight="1">
      <c r="A265" s="7" t="s">
        <v>1165</v>
      </c>
      <c r="B265" s="166">
        <v>40107</v>
      </c>
      <c r="C265" s="7" t="s">
        <v>1166</v>
      </c>
      <c r="D265" s="7" t="s">
        <v>1679</v>
      </c>
      <c r="E265" s="7" t="s">
        <v>4231</v>
      </c>
      <c r="F265" s="7" t="s">
        <v>47</v>
      </c>
      <c r="G265" s="167" t="s">
        <v>1046</v>
      </c>
      <c r="H265" s="7" t="s">
        <v>446</v>
      </c>
      <c r="I265" s="7" t="s">
        <v>3218</v>
      </c>
      <c r="J265" s="7" t="s">
        <v>153</v>
      </c>
      <c r="K265" s="7" t="s">
        <v>1677</v>
      </c>
      <c r="L265" s="7" t="s">
        <v>1678</v>
      </c>
      <c r="M265" s="7" t="s">
        <v>5596</v>
      </c>
      <c r="N265" s="7" t="s">
        <v>5597</v>
      </c>
      <c r="O265" s="7" t="s">
        <v>4005</v>
      </c>
      <c r="P265" s="7"/>
    </row>
    <row r="266" spans="1:16" ht="19" customHeight="1">
      <c r="A266" s="7" t="s">
        <v>1167</v>
      </c>
      <c r="B266" s="166">
        <v>40101</v>
      </c>
      <c r="C266" s="7" t="s">
        <v>1168</v>
      </c>
      <c r="D266" s="7"/>
      <c r="E266" s="7"/>
      <c r="F266" s="7" t="s">
        <v>48</v>
      </c>
      <c r="G266" s="167"/>
      <c r="H266" s="7"/>
      <c r="I266" s="7"/>
      <c r="J266" s="7"/>
      <c r="K266" s="7"/>
      <c r="L266" s="7"/>
      <c r="M266" s="7"/>
      <c r="N266" s="7"/>
      <c r="O266" s="7"/>
      <c r="P266" s="7"/>
    </row>
    <row r="267" spans="1:16" ht="309" customHeight="1">
      <c r="A267" s="7" t="s">
        <v>1170</v>
      </c>
      <c r="B267" s="166">
        <v>40100</v>
      </c>
      <c r="C267" s="7" t="s">
        <v>1169</v>
      </c>
      <c r="D267" s="7"/>
      <c r="E267" s="7"/>
      <c r="F267" s="7" t="s">
        <v>48</v>
      </c>
      <c r="G267" s="167"/>
      <c r="H267" s="7"/>
      <c r="I267" s="7"/>
      <c r="J267" s="7"/>
      <c r="K267" s="7"/>
      <c r="L267" s="7"/>
      <c r="M267" s="7"/>
      <c r="N267" s="7"/>
      <c r="O267" s="7"/>
      <c r="P267" s="7"/>
    </row>
    <row r="268" spans="1:16" ht="202.5" customHeight="1">
      <c r="A268" s="7" t="s">
        <v>1173</v>
      </c>
      <c r="B268" s="166">
        <v>40088</v>
      </c>
      <c r="C268" s="7" t="s">
        <v>3747</v>
      </c>
      <c r="D268" s="7"/>
      <c r="E268" s="7"/>
      <c r="F268" s="7" t="s">
        <v>48</v>
      </c>
      <c r="G268" s="167"/>
      <c r="H268" s="7"/>
      <c r="I268" s="7"/>
      <c r="J268" s="7"/>
      <c r="K268" s="7"/>
      <c r="L268" s="7"/>
      <c r="M268" s="7"/>
      <c r="N268" s="7"/>
      <c r="O268" s="7"/>
      <c r="P268" s="7"/>
    </row>
    <row r="269" spans="1:16" ht="324" customHeight="1">
      <c r="A269" s="7" t="s">
        <v>1171</v>
      </c>
      <c r="B269" s="166">
        <v>40088</v>
      </c>
      <c r="C269" s="7" t="s">
        <v>1172</v>
      </c>
      <c r="D269" s="7" t="s">
        <v>1680</v>
      </c>
      <c r="E269" s="7" t="s">
        <v>4227</v>
      </c>
      <c r="F269" s="7" t="s">
        <v>47</v>
      </c>
      <c r="G269" s="167" t="s">
        <v>1046</v>
      </c>
      <c r="H269" s="7" t="s">
        <v>446</v>
      </c>
      <c r="I269" s="7" t="s">
        <v>182</v>
      </c>
      <c r="J269" s="7" t="s">
        <v>4008</v>
      </c>
      <c r="K269" s="7" t="s">
        <v>4006</v>
      </c>
      <c r="L269" s="7" t="s">
        <v>3595</v>
      </c>
      <c r="M269" s="7"/>
      <c r="N269" s="7"/>
      <c r="O269" s="7" t="s">
        <v>4007</v>
      </c>
      <c r="P269" s="7"/>
    </row>
    <row r="270" spans="1:16" ht="162" customHeight="1">
      <c r="A270" s="7" t="s">
        <v>1177</v>
      </c>
      <c r="B270" s="166">
        <v>40085</v>
      </c>
      <c r="C270" s="7" t="s">
        <v>1178</v>
      </c>
      <c r="D270" s="7" t="s">
        <v>1684</v>
      </c>
      <c r="E270" s="7" t="s">
        <v>4233</v>
      </c>
      <c r="F270" s="7" t="s">
        <v>3299</v>
      </c>
      <c r="G270" s="167" t="s">
        <v>1046</v>
      </c>
      <c r="H270" s="7" t="s">
        <v>464</v>
      </c>
      <c r="I270" s="7" t="s">
        <v>182</v>
      </c>
      <c r="J270" s="7" t="s">
        <v>799</v>
      </c>
      <c r="K270" s="7" t="s">
        <v>1683</v>
      </c>
      <c r="L270" s="7" t="s">
        <v>3592</v>
      </c>
      <c r="M270" s="7" t="s">
        <v>1875</v>
      </c>
      <c r="N270" s="7"/>
      <c r="O270" s="7" t="s">
        <v>3772</v>
      </c>
      <c r="P270" s="7"/>
    </row>
    <row r="271" spans="1:16" ht="351" customHeight="1">
      <c r="A271" s="7" t="s">
        <v>570</v>
      </c>
      <c r="B271" s="166">
        <v>40076</v>
      </c>
      <c r="C271" s="7" t="s">
        <v>1174</v>
      </c>
      <c r="D271" s="7" t="s">
        <v>1682</v>
      </c>
      <c r="E271" s="7" t="s">
        <v>4225</v>
      </c>
      <c r="F271" s="7" t="s">
        <v>3220</v>
      </c>
      <c r="G271" s="167" t="s">
        <v>1047</v>
      </c>
      <c r="H271" s="7" t="s">
        <v>3131</v>
      </c>
      <c r="I271" s="7" t="s">
        <v>182</v>
      </c>
      <c r="J271" s="7" t="s">
        <v>3593</v>
      </c>
      <c r="K271" s="7" t="s">
        <v>1681</v>
      </c>
      <c r="L271" s="7" t="s">
        <v>3594</v>
      </c>
      <c r="M271" s="7" t="s">
        <v>1875</v>
      </c>
      <c r="N271" s="7"/>
      <c r="O271" s="172" t="s">
        <v>4009</v>
      </c>
      <c r="P271" s="7"/>
    </row>
    <row r="272" spans="1:16" ht="364.5" customHeight="1">
      <c r="A272" s="7" t="s">
        <v>1179</v>
      </c>
      <c r="B272" s="166">
        <v>40074</v>
      </c>
      <c r="C272" s="7" t="s">
        <v>1180</v>
      </c>
      <c r="D272" s="7" t="s">
        <v>1687</v>
      </c>
      <c r="E272" s="7" t="s">
        <v>4231</v>
      </c>
      <c r="F272" s="7" t="s">
        <v>47</v>
      </c>
      <c r="G272" s="167" t="s">
        <v>1046</v>
      </c>
      <c r="H272" s="7" t="s">
        <v>456</v>
      </c>
      <c r="I272" s="7" t="s">
        <v>3218</v>
      </c>
      <c r="J272" s="7"/>
      <c r="K272" s="7" t="s">
        <v>1685</v>
      </c>
      <c r="L272" s="7" t="s">
        <v>1686</v>
      </c>
      <c r="M272" s="7" t="s">
        <v>1002</v>
      </c>
      <c r="N272" s="7"/>
      <c r="O272" s="7" t="s">
        <v>3918</v>
      </c>
      <c r="P272" s="7"/>
    </row>
    <row r="273" spans="1:16" ht="40.5" customHeight="1">
      <c r="A273" s="7" t="s">
        <v>1182</v>
      </c>
      <c r="B273" s="166">
        <v>40067</v>
      </c>
      <c r="C273" s="7" t="s">
        <v>1181</v>
      </c>
      <c r="D273" s="7" t="s">
        <v>1689</v>
      </c>
      <c r="E273" s="7" t="s">
        <v>4225</v>
      </c>
      <c r="F273" s="7" t="s">
        <v>47</v>
      </c>
      <c r="G273" s="167" t="s">
        <v>1046</v>
      </c>
      <c r="H273" s="7" t="s">
        <v>446</v>
      </c>
      <c r="I273" s="7" t="s">
        <v>182</v>
      </c>
      <c r="J273" s="7" t="s">
        <v>63</v>
      </c>
      <c r="K273" s="7" t="s">
        <v>1688</v>
      </c>
      <c r="L273" s="7" t="s">
        <v>3591</v>
      </c>
      <c r="M273" s="7" t="s">
        <v>1875</v>
      </c>
      <c r="N273" s="7"/>
      <c r="O273" s="7" t="s">
        <v>3759</v>
      </c>
      <c r="P273" s="7"/>
    </row>
    <row r="274" spans="1:16" ht="162" customHeight="1">
      <c r="A274" s="7" t="s">
        <v>572</v>
      </c>
      <c r="B274" s="166">
        <v>40067</v>
      </c>
      <c r="C274" s="7" t="s">
        <v>1183</v>
      </c>
      <c r="D274" s="7" t="s">
        <v>1691</v>
      </c>
      <c r="E274" s="7" t="s">
        <v>4229</v>
      </c>
      <c r="F274" s="7" t="s">
        <v>3220</v>
      </c>
      <c r="G274" s="167" t="s">
        <v>1046</v>
      </c>
      <c r="H274" s="7" t="s">
        <v>3128</v>
      </c>
      <c r="I274" s="7" t="s">
        <v>182</v>
      </c>
      <c r="J274" s="7" t="s">
        <v>63</v>
      </c>
      <c r="K274" s="7" t="s">
        <v>1690</v>
      </c>
      <c r="L274" s="7" t="s">
        <v>1692</v>
      </c>
      <c r="M274" s="7" t="s">
        <v>1875</v>
      </c>
      <c r="N274" s="7"/>
      <c r="O274" s="7" t="s">
        <v>3924</v>
      </c>
      <c r="P274" s="7"/>
    </row>
    <row r="275" spans="1:16" ht="310.5" customHeight="1">
      <c r="A275" s="7" t="s">
        <v>736</v>
      </c>
      <c r="B275" s="166">
        <v>40064</v>
      </c>
      <c r="C275" s="7" t="s">
        <v>1184</v>
      </c>
      <c r="D275" s="7"/>
      <c r="E275" s="7"/>
      <c r="F275" s="7" t="s">
        <v>48</v>
      </c>
      <c r="G275" s="167"/>
      <c r="H275" s="7"/>
      <c r="I275" s="7"/>
      <c r="J275" s="7"/>
      <c r="K275" s="7"/>
      <c r="L275" s="7"/>
      <c r="M275" s="7"/>
      <c r="N275" s="7"/>
      <c r="O275" s="7"/>
      <c r="P275" s="7"/>
    </row>
    <row r="276" spans="1:16" ht="409.5" customHeight="1">
      <c r="A276" s="7" t="s">
        <v>1185</v>
      </c>
      <c r="B276" s="166">
        <v>40058</v>
      </c>
      <c r="C276" s="7" t="s">
        <v>1186</v>
      </c>
      <c r="D276" s="7" t="s">
        <v>1695</v>
      </c>
      <c r="E276" s="7" t="s">
        <v>4230</v>
      </c>
      <c r="F276" s="7" t="s">
        <v>47</v>
      </c>
      <c r="G276" s="167" t="s">
        <v>1047</v>
      </c>
      <c r="H276" s="7" t="s">
        <v>3150</v>
      </c>
      <c r="I276" s="7" t="s">
        <v>3165</v>
      </c>
      <c r="J276" s="7"/>
      <c r="K276" s="7" t="s">
        <v>1693</v>
      </c>
      <c r="L276" s="7" t="s">
        <v>1694</v>
      </c>
      <c r="M276" s="7" t="s">
        <v>1694</v>
      </c>
      <c r="N276" s="7"/>
      <c r="O276" s="7" t="s">
        <v>3921</v>
      </c>
      <c r="P276" s="7"/>
    </row>
    <row r="277" spans="1:16" ht="337.5" customHeight="1">
      <c r="A277" s="151" t="s">
        <v>5205</v>
      </c>
      <c r="B277" s="137" t="s">
        <v>5206</v>
      </c>
      <c r="C277" s="151"/>
      <c r="D277" s="151" t="s">
        <v>5207</v>
      </c>
      <c r="E277" s="151" t="s">
        <v>4230</v>
      </c>
      <c r="F277" s="151" t="s">
        <v>47</v>
      </c>
      <c r="G277" s="151" t="s">
        <v>1046</v>
      </c>
      <c r="H277" s="151" t="s">
        <v>483</v>
      </c>
      <c r="I277" s="151" t="s">
        <v>182</v>
      </c>
      <c r="J277" s="151" t="s">
        <v>5210</v>
      </c>
      <c r="K277" s="151" t="s">
        <v>5208</v>
      </c>
      <c r="L277" s="151" t="s">
        <v>5209</v>
      </c>
      <c r="M277" s="151"/>
      <c r="N277" s="151"/>
      <c r="O277" s="151"/>
      <c r="P277" s="151"/>
    </row>
    <row r="278" spans="1:16" ht="40.5" customHeight="1">
      <c r="A278" s="7" t="s">
        <v>726</v>
      </c>
      <c r="B278" s="166">
        <v>40056</v>
      </c>
      <c r="C278" s="7" t="s">
        <v>1222</v>
      </c>
      <c r="D278" s="7" t="s">
        <v>1866</v>
      </c>
      <c r="E278" s="7" t="s">
        <v>4229</v>
      </c>
      <c r="F278" s="7" t="s">
        <v>3220</v>
      </c>
      <c r="G278" s="167"/>
      <c r="H278" s="7"/>
      <c r="I278" s="7" t="s">
        <v>3508</v>
      </c>
      <c r="J278" s="7"/>
      <c r="K278" s="7" t="s">
        <v>3945</v>
      </c>
      <c r="L278" s="7" t="s">
        <v>3686</v>
      </c>
      <c r="M278" s="7"/>
      <c r="N278" s="7"/>
      <c r="O278" s="7" t="s">
        <v>3946</v>
      </c>
      <c r="P278" s="7"/>
    </row>
    <row r="279" spans="1:16" ht="40.5" customHeight="1">
      <c r="A279" s="7" t="s">
        <v>1188</v>
      </c>
      <c r="B279" s="166">
        <v>40056</v>
      </c>
      <c r="C279" s="7" t="s">
        <v>1187</v>
      </c>
      <c r="D279" s="7" t="s">
        <v>1698</v>
      </c>
      <c r="E279" s="7" t="s">
        <v>4235</v>
      </c>
      <c r="F279" s="7" t="s">
        <v>3299</v>
      </c>
      <c r="G279" s="167" t="s">
        <v>1046</v>
      </c>
      <c r="H279" s="7" t="s">
        <v>464</v>
      </c>
      <c r="I279" s="7" t="s">
        <v>182</v>
      </c>
      <c r="J279" s="7" t="s">
        <v>1699</v>
      </c>
      <c r="K279" s="7" t="s">
        <v>1696</v>
      </c>
      <c r="L279" s="7" t="s">
        <v>1697</v>
      </c>
      <c r="M279" s="7" t="s">
        <v>1875</v>
      </c>
      <c r="N279" s="7"/>
      <c r="O279" s="7" t="s">
        <v>3772</v>
      </c>
      <c r="P279" s="7"/>
    </row>
    <row r="280" spans="1:16" ht="391.5" customHeight="1">
      <c r="A280" s="7" t="s">
        <v>554</v>
      </c>
      <c r="B280" s="166">
        <v>40053</v>
      </c>
      <c r="C280" s="7" t="s">
        <v>1189</v>
      </c>
      <c r="D280" s="7" t="s">
        <v>629</v>
      </c>
      <c r="E280" s="7" t="s">
        <v>4229</v>
      </c>
      <c r="F280" s="7" t="s">
        <v>3220</v>
      </c>
      <c r="G280" s="167"/>
      <c r="H280" s="7"/>
      <c r="I280" s="7"/>
      <c r="J280" s="7"/>
      <c r="K280" s="7"/>
      <c r="L280" s="7"/>
      <c r="M280" s="7"/>
      <c r="N280" s="7"/>
      <c r="O280" s="7"/>
      <c r="P280" s="7"/>
    </row>
    <row r="281" spans="1:16" ht="135" customHeight="1">
      <c r="A281" s="7" t="s">
        <v>1193</v>
      </c>
      <c r="B281" s="166">
        <v>40050</v>
      </c>
      <c r="C281" s="7" t="s">
        <v>1192</v>
      </c>
      <c r="D281" s="7"/>
      <c r="E281" s="7"/>
      <c r="F281" s="7" t="s">
        <v>48</v>
      </c>
      <c r="G281" s="167"/>
      <c r="H281" s="7"/>
      <c r="I281" s="7"/>
      <c r="J281" s="7"/>
      <c r="K281" s="7"/>
      <c r="L281" s="7"/>
      <c r="M281" s="7"/>
      <c r="N281" s="7"/>
      <c r="O281" s="7"/>
      <c r="P281" s="7"/>
    </row>
    <row r="282" spans="1:16" ht="409.5" customHeight="1">
      <c r="A282" s="7" t="s">
        <v>1190</v>
      </c>
      <c r="B282" s="166">
        <v>40050</v>
      </c>
      <c r="C282" s="7" t="s">
        <v>1191</v>
      </c>
      <c r="D282" s="7" t="s">
        <v>1701</v>
      </c>
      <c r="E282" s="7" t="s">
        <v>4230</v>
      </c>
      <c r="F282" s="7" t="s">
        <v>47</v>
      </c>
      <c r="G282" s="167" t="s">
        <v>1047</v>
      </c>
      <c r="H282" s="7" t="s">
        <v>455</v>
      </c>
      <c r="I282" s="7" t="s">
        <v>3233</v>
      </c>
      <c r="J282" s="7"/>
      <c r="K282" s="7" t="s">
        <v>3949</v>
      </c>
      <c r="L282" s="7" t="s">
        <v>1700</v>
      </c>
      <c r="M282" s="7" t="s">
        <v>3191</v>
      </c>
      <c r="N282" s="7" t="s">
        <v>5359</v>
      </c>
      <c r="O282" s="7" t="s">
        <v>3950</v>
      </c>
      <c r="P282" s="7"/>
    </row>
    <row r="283" spans="1:16" ht="378" customHeight="1">
      <c r="A283" s="7" t="s">
        <v>1194</v>
      </c>
      <c r="B283" s="166">
        <v>40038</v>
      </c>
      <c r="C283" s="7" t="s">
        <v>1195</v>
      </c>
      <c r="D283" s="7" t="s">
        <v>1704</v>
      </c>
      <c r="E283" s="7" t="s">
        <v>4230</v>
      </c>
      <c r="F283" s="7" t="s">
        <v>3220</v>
      </c>
      <c r="G283" s="167" t="s">
        <v>1047</v>
      </c>
      <c r="H283" s="7" t="s">
        <v>446</v>
      </c>
      <c r="I283" s="7" t="s">
        <v>182</v>
      </c>
      <c r="J283" s="7" t="s">
        <v>53</v>
      </c>
      <c r="K283" s="7" t="s">
        <v>1702</v>
      </c>
      <c r="L283" s="7" t="s">
        <v>1703</v>
      </c>
      <c r="M283" s="7" t="s">
        <v>1875</v>
      </c>
      <c r="N283" s="7" t="s">
        <v>5016</v>
      </c>
      <c r="O283" s="7"/>
      <c r="P283" s="7"/>
    </row>
    <row r="284" spans="1:16" ht="409.5" customHeight="1">
      <c r="A284" s="7" t="s">
        <v>1200</v>
      </c>
      <c r="B284" s="166">
        <v>40037</v>
      </c>
      <c r="C284" s="7" t="s">
        <v>1201</v>
      </c>
      <c r="D284" s="7" t="s">
        <v>1707</v>
      </c>
      <c r="E284" s="7" t="s">
        <v>4231</v>
      </c>
      <c r="F284" s="7" t="s">
        <v>3220</v>
      </c>
      <c r="G284" s="167" t="s">
        <v>1047</v>
      </c>
      <c r="H284" s="7" t="s">
        <v>3126</v>
      </c>
      <c r="I284" s="7"/>
      <c r="J284" s="7"/>
      <c r="K284" s="7" t="s">
        <v>3958</v>
      </c>
      <c r="L284" s="7" t="s">
        <v>1708</v>
      </c>
      <c r="M284" s="7" t="s">
        <v>3312</v>
      </c>
      <c r="N284" s="7"/>
      <c r="O284" s="7" t="s">
        <v>3959</v>
      </c>
      <c r="P284" s="7"/>
    </row>
    <row r="285" spans="1:16" ht="409.5" customHeight="1">
      <c r="A285" s="7" t="s">
        <v>1196</v>
      </c>
      <c r="B285" s="166">
        <v>40037</v>
      </c>
      <c r="C285" s="7" t="s">
        <v>1197</v>
      </c>
      <c r="D285" s="7" t="s">
        <v>1706</v>
      </c>
      <c r="E285" s="7" t="s">
        <v>4230</v>
      </c>
      <c r="F285" s="7" t="s">
        <v>47</v>
      </c>
      <c r="G285" s="167" t="s">
        <v>1046</v>
      </c>
      <c r="H285" s="7" t="s">
        <v>3151</v>
      </c>
      <c r="I285" s="7" t="s">
        <v>157</v>
      </c>
      <c r="J285" s="7" t="s">
        <v>63</v>
      </c>
      <c r="K285" s="7" t="s">
        <v>1705</v>
      </c>
      <c r="L285" s="7" t="s">
        <v>3588</v>
      </c>
      <c r="M285" s="7" t="s">
        <v>5641</v>
      </c>
      <c r="N285" s="7"/>
      <c r="O285" s="7" t="s">
        <v>3903</v>
      </c>
      <c r="P285" s="7"/>
    </row>
    <row r="286" spans="1:16" ht="243" customHeight="1">
      <c r="A286" s="7" t="s">
        <v>1203</v>
      </c>
      <c r="B286" s="166">
        <v>40036</v>
      </c>
      <c r="C286" s="7" t="s">
        <v>1202</v>
      </c>
      <c r="D286" s="7" t="s">
        <v>1711</v>
      </c>
      <c r="E286" s="7" t="s">
        <v>4230</v>
      </c>
      <c r="F286" s="7" t="s">
        <v>47</v>
      </c>
      <c r="G286" s="167" t="s">
        <v>1047</v>
      </c>
      <c r="H286" s="7" t="s">
        <v>446</v>
      </c>
      <c r="I286" s="7" t="s">
        <v>182</v>
      </c>
      <c r="J286" s="7" t="s">
        <v>1710</v>
      </c>
      <c r="K286" s="7" t="s">
        <v>1709</v>
      </c>
      <c r="L286" s="7" t="s">
        <v>3585</v>
      </c>
      <c r="M286" s="7"/>
      <c r="N286" s="7"/>
      <c r="O286" s="7" t="s">
        <v>4009</v>
      </c>
      <c r="P286" s="7"/>
    </row>
    <row r="287" spans="1:16" ht="202.5" customHeight="1">
      <c r="A287" s="7" t="s">
        <v>406</v>
      </c>
      <c r="B287" s="166">
        <v>40025</v>
      </c>
      <c r="C287" s="7" t="s">
        <v>1204</v>
      </c>
      <c r="D287" s="7" t="s">
        <v>1712</v>
      </c>
      <c r="E287" s="7" t="s">
        <v>4229</v>
      </c>
      <c r="F287" s="7" t="s">
        <v>3220</v>
      </c>
      <c r="G287" s="167" t="s">
        <v>1046</v>
      </c>
      <c r="H287" s="7" t="s">
        <v>446</v>
      </c>
      <c r="I287" s="7"/>
      <c r="J287" s="7"/>
      <c r="K287" s="7" t="s">
        <v>4010</v>
      </c>
      <c r="L287" s="7" t="s">
        <v>1713</v>
      </c>
      <c r="M287" s="7"/>
      <c r="N287" s="7" t="s">
        <v>5598</v>
      </c>
      <c r="O287" s="7" t="s">
        <v>4011</v>
      </c>
      <c r="P287" s="7"/>
    </row>
    <row r="288" spans="1:16" ht="135" customHeight="1">
      <c r="A288" s="7" t="s">
        <v>755</v>
      </c>
      <c r="B288" s="166">
        <v>40023</v>
      </c>
      <c r="C288" s="7" t="s">
        <v>1205</v>
      </c>
      <c r="D288" s="7" t="s">
        <v>1716</v>
      </c>
      <c r="E288" s="7" t="s">
        <v>4227</v>
      </c>
      <c r="F288" s="7" t="s">
        <v>3220</v>
      </c>
      <c r="G288" s="167" t="s">
        <v>1048</v>
      </c>
      <c r="H288" s="7" t="s">
        <v>790</v>
      </c>
      <c r="I288" s="7" t="s">
        <v>182</v>
      </c>
      <c r="J288" s="7" t="s">
        <v>189</v>
      </c>
      <c r="K288" s="7" t="s">
        <v>1714</v>
      </c>
      <c r="L288" s="7" t="s">
        <v>1715</v>
      </c>
      <c r="M288" s="7" t="s">
        <v>1875</v>
      </c>
      <c r="N288" s="7"/>
      <c r="O288" s="7" t="s">
        <v>3772</v>
      </c>
      <c r="P288" s="7"/>
    </row>
    <row r="289" spans="1:16" ht="54" customHeight="1">
      <c r="A289" s="7" t="s">
        <v>1206</v>
      </c>
      <c r="B289" s="166">
        <v>40001</v>
      </c>
      <c r="C289" s="7" t="s">
        <v>1207</v>
      </c>
      <c r="D289" s="7" t="s">
        <v>1719</v>
      </c>
      <c r="E289" s="7" t="s">
        <v>4227</v>
      </c>
      <c r="F289" s="7" t="s">
        <v>47</v>
      </c>
      <c r="G289" s="167" t="s">
        <v>1047</v>
      </c>
      <c r="H289" s="7" t="s">
        <v>446</v>
      </c>
      <c r="I289" s="7" t="s">
        <v>182</v>
      </c>
      <c r="J289" s="7" t="s">
        <v>53</v>
      </c>
      <c r="K289" s="7" t="s">
        <v>1717</v>
      </c>
      <c r="L289" s="7" t="s">
        <v>1718</v>
      </c>
      <c r="M289" s="7" t="s">
        <v>1875</v>
      </c>
      <c r="N289" s="7"/>
      <c r="O289" s="7" t="s">
        <v>3830</v>
      </c>
      <c r="P289" s="7"/>
    </row>
    <row r="290" spans="1:16" ht="175.5" customHeight="1">
      <c r="A290" s="7" t="s">
        <v>1148</v>
      </c>
      <c r="B290" s="166">
        <v>39989</v>
      </c>
      <c r="C290" s="7" t="s">
        <v>1208</v>
      </c>
      <c r="D290" s="7" t="s">
        <v>4988</v>
      </c>
      <c r="E290" s="7" t="s">
        <v>4227</v>
      </c>
      <c r="F290" s="7" t="s">
        <v>3220</v>
      </c>
      <c r="G290" s="167"/>
      <c r="H290" s="7"/>
      <c r="I290" s="7" t="s">
        <v>182</v>
      </c>
      <c r="J290" s="7" t="s">
        <v>3583</v>
      </c>
      <c r="K290" s="7"/>
      <c r="L290" s="7" t="s">
        <v>3584</v>
      </c>
      <c r="M290" s="7"/>
      <c r="N290" s="7"/>
      <c r="O290" s="7" t="s">
        <v>3765</v>
      </c>
      <c r="P290" s="7"/>
    </row>
    <row r="291" spans="1:16" ht="208" customHeight="1">
      <c r="A291" s="7" t="s">
        <v>1148</v>
      </c>
      <c r="B291" s="166">
        <v>39986</v>
      </c>
      <c r="C291" s="7" t="s">
        <v>1209</v>
      </c>
      <c r="D291" s="7" t="s">
        <v>4989</v>
      </c>
      <c r="E291" s="7" t="s">
        <v>4227</v>
      </c>
      <c r="F291" s="7" t="s">
        <v>3220</v>
      </c>
      <c r="G291" s="167"/>
      <c r="H291" s="7"/>
      <c r="I291" s="7"/>
      <c r="J291" s="7"/>
      <c r="K291" s="7"/>
      <c r="L291" s="7"/>
      <c r="M291" s="7"/>
      <c r="N291" s="7"/>
      <c r="O291" s="7"/>
      <c r="P291" s="7"/>
    </row>
    <row r="292" spans="1:16" ht="321" customHeight="1">
      <c r="A292" s="7" t="s">
        <v>3203</v>
      </c>
      <c r="B292" s="166">
        <v>39985</v>
      </c>
      <c r="C292" s="7"/>
      <c r="D292" s="7" t="s">
        <v>3204</v>
      </c>
      <c r="E292" s="7" t="s">
        <v>4231</v>
      </c>
      <c r="F292" s="7" t="s">
        <v>48</v>
      </c>
      <c r="G292" s="167" t="s">
        <v>1046</v>
      </c>
      <c r="H292" s="7" t="s">
        <v>446</v>
      </c>
      <c r="I292" s="7" t="s">
        <v>3218</v>
      </c>
      <c r="J292" s="7"/>
      <c r="K292" s="7" t="s">
        <v>4260</v>
      </c>
      <c r="L292" s="7" t="s">
        <v>3205</v>
      </c>
      <c r="M292" s="7"/>
      <c r="N292" s="7"/>
      <c r="O292" s="7" t="s">
        <v>3937</v>
      </c>
      <c r="P292" s="7"/>
    </row>
    <row r="293" spans="1:16" ht="229.5" customHeight="1">
      <c r="A293" s="7" t="s">
        <v>1210</v>
      </c>
      <c r="B293" s="166">
        <v>39983</v>
      </c>
      <c r="C293" s="7" t="s">
        <v>1211</v>
      </c>
      <c r="D293" s="7" t="s">
        <v>4990</v>
      </c>
      <c r="E293" s="7" t="s">
        <v>4230</v>
      </c>
      <c r="F293" s="7" t="s">
        <v>3220</v>
      </c>
      <c r="G293" s="167" t="s">
        <v>1047</v>
      </c>
      <c r="H293" s="7"/>
      <c r="I293" s="7" t="s">
        <v>157</v>
      </c>
      <c r="J293" s="174" t="s">
        <v>595</v>
      </c>
      <c r="K293" s="7" t="s">
        <v>4012</v>
      </c>
      <c r="L293" s="7" t="s">
        <v>3580</v>
      </c>
      <c r="M293" s="7"/>
      <c r="N293" s="7"/>
      <c r="O293" s="7" t="s">
        <v>3968</v>
      </c>
      <c r="P293" s="7"/>
    </row>
    <row r="294" spans="1:16" ht="148.5" customHeight="1">
      <c r="A294" s="175" t="s">
        <v>5579</v>
      </c>
      <c r="B294" s="176">
        <v>39980</v>
      </c>
      <c r="C294" s="175"/>
      <c r="D294" s="175" t="s">
        <v>5580</v>
      </c>
      <c r="E294" s="175"/>
      <c r="F294" s="175" t="s">
        <v>47</v>
      </c>
      <c r="G294" s="177" t="s">
        <v>1046</v>
      </c>
      <c r="H294" s="175" t="s">
        <v>446</v>
      </c>
      <c r="I294" s="175" t="s">
        <v>3218</v>
      </c>
      <c r="J294" s="175"/>
      <c r="K294" s="175" t="s">
        <v>5581</v>
      </c>
      <c r="L294" s="175" t="s">
        <v>5578</v>
      </c>
      <c r="M294" s="175" t="s">
        <v>4162</v>
      </c>
      <c r="N294" s="175"/>
      <c r="O294" s="175"/>
      <c r="P294" s="175"/>
    </row>
    <row r="295" spans="1:16" ht="409.5" customHeight="1">
      <c r="A295" s="7" t="s">
        <v>1212</v>
      </c>
      <c r="B295" s="166">
        <v>39976</v>
      </c>
      <c r="C295" s="7" t="s">
        <v>1213</v>
      </c>
      <c r="D295" s="7" t="s">
        <v>1721</v>
      </c>
      <c r="E295" s="7" t="s">
        <v>4226</v>
      </c>
      <c r="F295" s="7" t="s">
        <v>47</v>
      </c>
      <c r="G295" s="167" t="s">
        <v>1048</v>
      </c>
      <c r="H295" s="7" t="s">
        <v>3127</v>
      </c>
      <c r="I295" s="7" t="s">
        <v>157</v>
      </c>
      <c r="J295" s="7" t="s">
        <v>146</v>
      </c>
      <c r="K295" s="7" t="s">
        <v>3582</v>
      </c>
      <c r="L295" s="7" t="s">
        <v>3581</v>
      </c>
      <c r="M295" s="7"/>
      <c r="N295" s="7" t="s">
        <v>5017</v>
      </c>
      <c r="O295" s="7" t="s">
        <v>3759</v>
      </c>
      <c r="P295" s="7"/>
    </row>
    <row r="296" spans="1:16" ht="351" customHeight="1">
      <c r="A296" s="7" t="s">
        <v>1215</v>
      </c>
      <c r="B296" s="166">
        <v>39967</v>
      </c>
      <c r="C296" s="7" t="s">
        <v>1214</v>
      </c>
      <c r="D296" s="7" t="s">
        <v>1723</v>
      </c>
      <c r="E296" s="7" t="s">
        <v>4227</v>
      </c>
      <c r="F296" s="7" t="s">
        <v>3220</v>
      </c>
      <c r="G296" s="167" t="s">
        <v>1046</v>
      </c>
      <c r="H296" s="7" t="s">
        <v>446</v>
      </c>
      <c r="I296" s="7" t="s">
        <v>3508</v>
      </c>
      <c r="J296" s="7"/>
      <c r="K296" s="7" t="s">
        <v>1722</v>
      </c>
      <c r="L296" s="7" t="s">
        <v>3579</v>
      </c>
      <c r="M296" s="7" t="s">
        <v>1884</v>
      </c>
      <c r="N296" s="7" t="s">
        <v>5018</v>
      </c>
      <c r="O296" s="7" t="s">
        <v>4013</v>
      </c>
      <c r="P296" s="7"/>
    </row>
    <row r="297" spans="1:16" ht="409.5" customHeight="1">
      <c r="A297" s="7" t="s">
        <v>1217</v>
      </c>
      <c r="B297" s="166">
        <v>39948</v>
      </c>
      <c r="C297" s="7" t="s">
        <v>1216</v>
      </c>
      <c r="D297" s="7"/>
      <c r="E297" s="7"/>
      <c r="F297" s="7" t="s">
        <v>48</v>
      </c>
      <c r="G297" s="167"/>
      <c r="H297" s="7"/>
      <c r="I297" s="7"/>
      <c r="J297" s="7"/>
      <c r="K297" s="7"/>
      <c r="L297" s="7" t="s">
        <v>3575</v>
      </c>
      <c r="M297" s="7"/>
      <c r="N297" s="7"/>
      <c r="O297" s="7"/>
      <c r="P297" s="7"/>
    </row>
    <row r="298" spans="1:16" ht="409.5" customHeight="1">
      <c r="A298" s="7" t="s">
        <v>1218</v>
      </c>
      <c r="B298" s="166">
        <v>39934</v>
      </c>
      <c r="C298" s="7" t="s">
        <v>1219</v>
      </c>
      <c r="D298" s="7" t="s">
        <v>1725</v>
      </c>
      <c r="E298" s="7" t="s">
        <v>4227</v>
      </c>
      <c r="F298" s="7" t="s">
        <v>3220</v>
      </c>
      <c r="G298" s="167" t="s">
        <v>1046</v>
      </c>
      <c r="H298" s="7" t="s">
        <v>446</v>
      </c>
      <c r="I298" s="7"/>
      <c r="J298" s="7"/>
      <c r="K298" s="7" t="s">
        <v>1724</v>
      </c>
      <c r="L298" s="7" t="s">
        <v>3572</v>
      </c>
      <c r="M298" s="7"/>
      <c r="N298" s="168" t="s">
        <v>5114</v>
      </c>
      <c r="O298" s="7" t="s">
        <v>3768</v>
      </c>
      <c r="P298" s="7"/>
    </row>
    <row r="299" spans="1:16" s="14" customFormat="1" ht="299.25" customHeight="1">
      <c r="A299" s="7" t="s">
        <v>726</v>
      </c>
      <c r="B299" s="166">
        <v>39931</v>
      </c>
      <c r="C299" s="7" t="s">
        <v>1223</v>
      </c>
      <c r="D299" s="7" t="s">
        <v>1727</v>
      </c>
      <c r="E299" s="7" t="s">
        <v>4229</v>
      </c>
      <c r="F299" s="7" t="s">
        <v>3220</v>
      </c>
      <c r="G299" s="167" t="s">
        <v>1046</v>
      </c>
      <c r="H299" s="7" t="s">
        <v>493</v>
      </c>
      <c r="I299" s="7" t="s">
        <v>3508</v>
      </c>
      <c r="J299" s="7"/>
      <c r="K299" s="7" t="s">
        <v>1726</v>
      </c>
      <c r="L299" s="7" t="s">
        <v>1728</v>
      </c>
      <c r="M299" s="7"/>
      <c r="N299" s="7" t="s">
        <v>5110</v>
      </c>
      <c r="O299" s="7" t="s">
        <v>3960</v>
      </c>
      <c r="P299" s="7"/>
    </row>
    <row r="300" spans="1:16" ht="186" customHeight="1">
      <c r="A300" s="7" t="s">
        <v>1220</v>
      </c>
      <c r="B300" s="166">
        <v>39930</v>
      </c>
      <c r="C300" s="7" t="s">
        <v>1221</v>
      </c>
      <c r="D300" s="7" t="s">
        <v>1731</v>
      </c>
      <c r="E300" s="7" t="s">
        <v>4225</v>
      </c>
      <c r="F300" s="7" t="s">
        <v>3220</v>
      </c>
      <c r="G300" s="167" t="s">
        <v>1046</v>
      </c>
      <c r="H300" s="7" t="s">
        <v>446</v>
      </c>
      <c r="I300" s="7"/>
      <c r="J300" s="7"/>
      <c r="K300" s="7" t="s">
        <v>1729</v>
      </c>
      <c r="L300" s="7" t="s">
        <v>1730</v>
      </c>
      <c r="M300" s="7"/>
      <c r="N300" s="7" t="s">
        <v>5599</v>
      </c>
      <c r="O300" s="7" t="s">
        <v>3815</v>
      </c>
      <c r="P300" s="7"/>
    </row>
    <row r="301" spans="1:16" ht="122" customHeight="1">
      <c r="A301" s="7" t="s">
        <v>1224</v>
      </c>
      <c r="B301" s="166">
        <v>39927</v>
      </c>
      <c r="C301" s="7" t="s">
        <v>1225</v>
      </c>
      <c r="D301" s="7" t="s">
        <v>1734</v>
      </c>
      <c r="E301" s="7" t="s">
        <v>4230</v>
      </c>
      <c r="F301" s="7" t="s">
        <v>3299</v>
      </c>
      <c r="G301" s="167" t="s">
        <v>1046</v>
      </c>
      <c r="H301" s="7" t="s">
        <v>3127</v>
      </c>
      <c r="I301" s="7" t="s">
        <v>182</v>
      </c>
      <c r="J301" s="7" t="s">
        <v>63</v>
      </c>
      <c r="K301" s="7" t="s">
        <v>1732</v>
      </c>
      <c r="L301" s="7" t="s">
        <v>3578</v>
      </c>
      <c r="M301" s="7"/>
      <c r="N301" s="7" t="s">
        <v>5111</v>
      </c>
      <c r="O301" s="7" t="s">
        <v>3772</v>
      </c>
      <c r="P301" s="7"/>
    </row>
    <row r="302" spans="1:16" ht="162" customHeight="1">
      <c r="A302" s="7" t="s">
        <v>1226</v>
      </c>
      <c r="B302" s="166">
        <v>39927</v>
      </c>
      <c r="C302" s="7" t="s">
        <v>1227</v>
      </c>
      <c r="D302" s="7" t="s">
        <v>1736</v>
      </c>
      <c r="E302" s="7" t="s">
        <v>4225</v>
      </c>
      <c r="F302" s="7" t="s">
        <v>47</v>
      </c>
      <c r="G302" s="167" t="s">
        <v>1046</v>
      </c>
      <c r="H302" s="7" t="s">
        <v>3127</v>
      </c>
      <c r="I302" s="7" t="s">
        <v>182</v>
      </c>
      <c r="J302" s="7" t="s">
        <v>3576</v>
      </c>
      <c r="K302" s="7" t="s">
        <v>1735</v>
      </c>
      <c r="L302" s="7" t="s">
        <v>1733</v>
      </c>
      <c r="M302" s="7" t="s">
        <v>1875</v>
      </c>
      <c r="N302" s="7" t="s">
        <v>5112</v>
      </c>
      <c r="O302" s="7" t="s">
        <v>3759</v>
      </c>
      <c r="P302" s="7"/>
    </row>
    <row r="303" spans="1:16" ht="108" customHeight="1">
      <c r="A303" s="7" t="s">
        <v>1229</v>
      </c>
      <c r="B303" s="166">
        <v>39926</v>
      </c>
      <c r="C303" s="7" t="s">
        <v>1228</v>
      </c>
      <c r="D303" s="7" t="s">
        <v>4991</v>
      </c>
      <c r="E303" s="7" t="s">
        <v>4227</v>
      </c>
      <c r="F303" s="7" t="s">
        <v>3220</v>
      </c>
      <c r="G303" s="167"/>
      <c r="H303" s="7"/>
      <c r="I303" s="7" t="s">
        <v>3461</v>
      </c>
      <c r="J303" s="7" t="s">
        <v>63</v>
      </c>
      <c r="K303" s="7" t="s">
        <v>3961</v>
      </c>
      <c r="L303" s="7" t="s">
        <v>3675</v>
      </c>
      <c r="M303" s="7"/>
      <c r="N303" s="7" t="s">
        <v>5113</v>
      </c>
      <c r="O303" s="7" t="s">
        <v>3858</v>
      </c>
      <c r="P303" s="7"/>
    </row>
    <row r="304" spans="1:16" ht="180" customHeight="1">
      <c r="A304" s="7" t="s">
        <v>1230</v>
      </c>
      <c r="B304" s="166">
        <v>39919</v>
      </c>
      <c r="C304" s="7" t="s">
        <v>1231</v>
      </c>
      <c r="D304" s="7" t="s">
        <v>1738</v>
      </c>
      <c r="E304" s="7" t="s">
        <v>4227</v>
      </c>
      <c r="F304" s="7" t="s">
        <v>47</v>
      </c>
      <c r="G304" s="167" t="s">
        <v>1047</v>
      </c>
      <c r="H304" s="7" t="s">
        <v>3141</v>
      </c>
      <c r="I304" s="7" t="s">
        <v>182</v>
      </c>
      <c r="J304" s="7" t="s">
        <v>60</v>
      </c>
      <c r="K304" s="7" t="s">
        <v>1737</v>
      </c>
      <c r="L304" s="7" t="s">
        <v>3577</v>
      </c>
      <c r="M304" s="7"/>
      <c r="N304" s="7"/>
      <c r="O304" s="7" t="s">
        <v>3815</v>
      </c>
      <c r="P304" s="7"/>
    </row>
    <row r="305" spans="1:16" ht="218" customHeight="1">
      <c r="A305" s="7" t="s">
        <v>1232</v>
      </c>
      <c r="B305" s="166">
        <v>39917</v>
      </c>
      <c r="C305" s="7" t="s">
        <v>1234</v>
      </c>
      <c r="D305" s="7" t="s">
        <v>1741</v>
      </c>
      <c r="E305" s="7" t="s">
        <v>4229</v>
      </c>
      <c r="F305" s="7" t="s">
        <v>3299</v>
      </c>
      <c r="G305" s="167" t="s">
        <v>1047</v>
      </c>
      <c r="H305" s="7" t="s">
        <v>3127</v>
      </c>
      <c r="I305" s="7" t="s">
        <v>3635</v>
      </c>
      <c r="J305" s="7" t="s">
        <v>799</v>
      </c>
      <c r="K305" s="7" t="s">
        <v>1739</v>
      </c>
      <c r="L305" s="7" t="s">
        <v>1740</v>
      </c>
      <c r="M305" s="7" t="s">
        <v>1004</v>
      </c>
      <c r="N305" s="7"/>
      <c r="O305" s="7" t="s">
        <v>3937</v>
      </c>
      <c r="P305" s="7"/>
    </row>
    <row r="306" spans="1:16" ht="283.5" customHeight="1">
      <c r="A306" s="7" t="s">
        <v>1148</v>
      </c>
      <c r="B306" s="166">
        <v>39911</v>
      </c>
      <c r="C306" s="7" t="s">
        <v>1235</v>
      </c>
      <c r="D306" s="7" t="s">
        <v>1532</v>
      </c>
      <c r="E306" s="7" t="s">
        <v>4227</v>
      </c>
      <c r="F306" s="7" t="s">
        <v>3220</v>
      </c>
      <c r="G306" s="167"/>
      <c r="H306" s="7"/>
      <c r="I306" s="7"/>
      <c r="J306" s="7"/>
      <c r="K306" s="7"/>
      <c r="L306" s="7"/>
      <c r="M306" s="7"/>
      <c r="N306" s="7"/>
      <c r="O306" s="7"/>
      <c r="P306" s="7"/>
    </row>
    <row r="307" spans="1:16" ht="216" customHeight="1">
      <c r="A307" s="178" t="s">
        <v>3511</v>
      </c>
      <c r="B307" s="179" t="s">
        <v>5021</v>
      </c>
      <c r="C307" s="178" t="s">
        <v>5022</v>
      </c>
      <c r="D307" s="178" t="s">
        <v>5023</v>
      </c>
      <c r="E307" s="178" t="s">
        <v>4227</v>
      </c>
      <c r="F307" s="178" t="s">
        <v>47</v>
      </c>
      <c r="G307" s="178" t="s">
        <v>1046</v>
      </c>
      <c r="H307" s="178" t="s">
        <v>483</v>
      </c>
      <c r="I307" s="178" t="s">
        <v>1957</v>
      </c>
      <c r="J307" s="178" t="s">
        <v>60</v>
      </c>
      <c r="K307" s="178" t="s">
        <v>4032</v>
      </c>
      <c r="L307" s="178" t="s">
        <v>1959</v>
      </c>
      <c r="M307" s="178"/>
      <c r="N307" s="178" t="s">
        <v>5024</v>
      </c>
      <c r="O307" s="178" t="s">
        <v>4031</v>
      </c>
      <c r="P307" s="178"/>
    </row>
    <row r="308" spans="1:16" ht="409.5" customHeight="1">
      <c r="A308" s="7" t="s">
        <v>1233</v>
      </c>
      <c r="B308" s="166">
        <v>39910</v>
      </c>
      <c r="C308" s="7" t="s">
        <v>1236</v>
      </c>
      <c r="D308" s="7" t="s">
        <v>1744</v>
      </c>
      <c r="E308" s="7" t="s">
        <v>4233</v>
      </c>
      <c r="F308" s="7" t="s">
        <v>3299</v>
      </c>
      <c r="G308" s="167" t="s">
        <v>1046</v>
      </c>
      <c r="H308" s="7" t="s">
        <v>3127</v>
      </c>
      <c r="I308" s="7" t="s">
        <v>182</v>
      </c>
      <c r="J308" s="7" t="s">
        <v>63</v>
      </c>
      <c r="K308" s="7" t="s">
        <v>1742</v>
      </c>
      <c r="L308" s="7" t="s">
        <v>3616</v>
      </c>
      <c r="M308" s="7" t="s">
        <v>1875</v>
      </c>
      <c r="N308" s="7"/>
      <c r="O308" s="7"/>
      <c r="P308" s="7"/>
    </row>
    <row r="309" spans="1:16" ht="27" customHeight="1">
      <c r="A309" s="7" t="s">
        <v>1237</v>
      </c>
      <c r="B309" s="166">
        <v>39906</v>
      </c>
      <c r="C309" s="7" t="s">
        <v>1238</v>
      </c>
      <c r="D309" s="7" t="s">
        <v>1747</v>
      </c>
      <c r="E309" s="7" t="s">
        <v>4227</v>
      </c>
      <c r="F309" s="7" t="s">
        <v>3220</v>
      </c>
      <c r="G309" s="167" t="s">
        <v>1046</v>
      </c>
      <c r="H309" s="7" t="s">
        <v>446</v>
      </c>
      <c r="I309" s="7" t="s">
        <v>182</v>
      </c>
      <c r="J309" s="7" t="s">
        <v>63</v>
      </c>
      <c r="K309" s="7" t="s">
        <v>1745</v>
      </c>
      <c r="L309" s="7" t="s">
        <v>1746</v>
      </c>
      <c r="M309" s="7" t="s">
        <v>1005</v>
      </c>
      <c r="N309" s="7" t="s">
        <v>5071</v>
      </c>
      <c r="O309" s="7" t="s">
        <v>3768</v>
      </c>
      <c r="P309" s="7"/>
    </row>
    <row r="310" spans="1:16" ht="67.5" customHeight="1">
      <c r="A310" s="7" t="s">
        <v>558</v>
      </c>
      <c r="B310" s="166">
        <v>39892</v>
      </c>
      <c r="C310" s="7" t="s">
        <v>1239</v>
      </c>
      <c r="D310" s="7" t="s">
        <v>3724</v>
      </c>
      <c r="E310" s="7" t="s">
        <v>4227</v>
      </c>
      <c r="F310" s="7" t="s">
        <v>47</v>
      </c>
      <c r="G310" s="167" t="s">
        <v>1046</v>
      </c>
      <c r="H310" s="7"/>
      <c r="I310" s="7" t="s">
        <v>3165</v>
      </c>
      <c r="J310" s="7"/>
      <c r="K310" s="7" t="s">
        <v>3722</v>
      </c>
      <c r="L310" s="7" t="s">
        <v>3723</v>
      </c>
      <c r="M310" s="7"/>
      <c r="N310" s="7"/>
      <c r="O310" s="7" t="s">
        <v>3932</v>
      </c>
      <c r="P310" s="7"/>
    </row>
    <row r="311" spans="1:16" ht="297" customHeight="1">
      <c r="A311" s="7" t="s">
        <v>1240</v>
      </c>
      <c r="B311" s="166">
        <v>39891</v>
      </c>
      <c r="C311" s="7" t="s">
        <v>1241</v>
      </c>
      <c r="D311" s="7" t="s">
        <v>4992</v>
      </c>
      <c r="E311" s="7" t="s">
        <v>4231</v>
      </c>
      <c r="F311" s="7" t="s">
        <v>3220</v>
      </c>
      <c r="G311" s="167" t="s">
        <v>1046</v>
      </c>
      <c r="H311" s="7" t="s">
        <v>446</v>
      </c>
      <c r="I311" s="7" t="s">
        <v>182</v>
      </c>
      <c r="J311" s="7" t="s">
        <v>3718</v>
      </c>
      <c r="K311" s="7" t="s">
        <v>3720</v>
      </c>
      <c r="L311" s="7" t="s">
        <v>3719</v>
      </c>
      <c r="M311" s="7"/>
      <c r="N311" s="7"/>
      <c r="O311" s="7" t="s">
        <v>3759</v>
      </c>
      <c r="P311" s="7"/>
    </row>
    <row r="312" spans="1:16" ht="337.5" customHeight="1">
      <c r="A312" s="7" t="s">
        <v>1242</v>
      </c>
      <c r="B312" s="166">
        <v>39889</v>
      </c>
      <c r="C312" s="7" t="s">
        <v>1243</v>
      </c>
      <c r="D312" s="7" t="s">
        <v>1749</v>
      </c>
      <c r="E312" s="7" t="s">
        <v>4235</v>
      </c>
      <c r="F312" s="7" t="s">
        <v>3220</v>
      </c>
      <c r="G312" s="167" t="s">
        <v>1047</v>
      </c>
      <c r="H312" s="7" t="s">
        <v>3133</v>
      </c>
      <c r="I312" s="7" t="s">
        <v>3233</v>
      </c>
      <c r="J312" s="7"/>
      <c r="K312" s="7" t="s">
        <v>3716</v>
      </c>
      <c r="L312" s="7" t="s">
        <v>1748</v>
      </c>
      <c r="M312" s="7" t="s">
        <v>3717</v>
      </c>
      <c r="N312" s="7"/>
      <c r="O312" s="7" t="s">
        <v>3934</v>
      </c>
      <c r="P312" s="7"/>
    </row>
    <row r="313" spans="1:16" ht="54" customHeight="1">
      <c r="A313" s="7" t="s">
        <v>1244</v>
      </c>
      <c r="B313" s="166">
        <v>39884</v>
      </c>
      <c r="C313" s="7" t="s">
        <v>1245</v>
      </c>
      <c r="D313" s="7"/>
      <c r="E313" s="7"/>
      <c r="F313" s="7" t="s">
        <v>48</v>
      </c>
      <c r="G313" s="167"/>
      <c r="H313" s="7"/>
      <c r="I313" s="7"/>
      <c r="J313" s="7"/>
      <c r="K313" s="7"/>
      <c r="L313" s="7"/>
      <c r="M313" s="7"/>
      <c r="N313" s="7"/>
      <c r="O313" s="7"/>
      <c r="P313" s="7"/>
    </row>
    <row r="314" spans="1:16" ht="283.5" customHeight="1">
      <c r="A314" s="7" t="s">
        <v>722</v>
      </c>
      <c r="B314" s="166">
        <v>39876</v>
      </c>
      <c r="C314" s="7" t="s">
        <v>1246</v>
      </c>
      <c r="D314" s="7" t="s">
        <v>4993</v>
      </c>
      <c r="E314" s="7" t="s">
        <v>4229</v>
      </c>
      <c r="F314" s="7" t="s">
        <v>3220</v>
      </c>
      <c r="G314" s="167"/>
      <c r="H314" s="7"/>
      <c r="I314" s="7"/>
      <c r="J314" s="7"/>
      <c r="K314" s="7"/>
      <c r="L314" s="7" t="s">
        <v>3707</v>
      </c>
      <c r="M314" s="7"/>
      <c r="N314" s="7"/>
      <c r="O314" s="7"/>
      <c r="P314" s="7"/>
    </row>
    <row r="315" spans="1:16" ht="409.5" customHeight="1">
      <c r="A315" s="7" t="s">
        <v>1247</v>
      </c>
      <c r="B315" s="166">
        <v>39876</v>
      </c>
      <c r="C315" s="7" t="s">
        <v>1248</v>
      </c>
      <c r="D315" s="7" t="s">
        <v>1752</v>
      </c>
      <c r="E315" s="7" t="s">
        <v>4228</v>
      </c>
      <c r="F315" s="7" t="s">
        <v>3220</v>
      </c>
      <c r="G315" s="167" t="s">
        <v>1046</v>
      </c>
      <c r="H315" s="7" t="s">
        <v>446</v>
      </c>
      <c r="I315" s="7"/>
      <c r="J315" s="7"/>
      <c r="K315" s="7" t="s">
        <v>1750</v>
      </c>
      <c r="L315" s="7" t="s">
        <v>1751</v>
      </c>
      <c r="M315" s="7"/>
      <c r="N315" s="7"/>
      <c r="O315" s="7" t="s">
        <v>3853</v>
      </c>
      <c r="P315" s="7"/>
    </row>
    <row r="316" spans="1:16" ht="27" customHeight="1">
      <c r="A316" s="7" t="s">
        <v>1200</v>
      </c>
      <c r="B316" s="166">
        <v>39870</v>
      </c>
      <c r="C316" s="7" t="s">
        <v>1249</v>
      </c>
      <c r="D316" s="7" t="s">
        <v>1707</v>
      </c>
      <c r="E316" s="7" t="s">
        <v>4231</v>
      </c>
      <c r="F316" s="7" t="s">
        <v>3220</v>
      </c>
      <c r="G316" s="167"/>
      <c r="H316" s="7"/>
      <c r="I316" s="7" t="s">
        <v>3508</v>
      </c>
      <c r="J316" s="7"/>
      <c r="K316" s="7" t="s">
        <v>1038</v>
      </c>
      <c r="L316" s="7" t="s">
        <v>3694</v>
      </c>
      <c r="M316" s="7"/>
      <c r="N316" s="7"/>
      <c r="O316" s="7" t="s">
        <v>3941</v>
      </c>
      <c r="P316" s="7"/>
    </row>
    <row r="317" spans="1:16" ht="81" customHeight="1">
      <c r="A317" s="7" t="s">
        <v>1250</v>
      </c>
      <c r="B317" s="166">
        <v>39863</v>
      </c>
      <c r="C317" s="7" t="s">
        <v>3692</v>
      </c>
      <c r="D317" s="7"/>
      <c r="E317" s="7"/>
      <c r="F317" s="7" t="s">
        <v>48</v>
      </c>
      <c r="G317" s="167"/>
      <c r="H317" s="7"/>
      <c r="I317" s="7"/>
      <c r="J317" s="7"/>
      <c r="K317" s="7"/>
      <c r="L317" s="7"/>
      <c r="M317" s="7"/>
      <c r="N317" s="7"/>
      <c r="O317" s="7"/>
      <c r="P317" s="7"/>
    </row>
    <row r="318" spans="1:16" ht="409.5" customHeight="1">
      <c r="A318" s="7" t="s">
        <v>1251</v>
      </c>
      <c r="B318" s="166">
        <v>39848</v>
      </c>
      <c r="C318" s="7" t="s">
        <v>1254</v>
      </c>
      <c r="D318" s="7" t="s">
        <v>1754</v>
      </c>
      <c r="E318" s="7" t="s">
        <v>4230</v>
      </c>
      <c r="F318" s="7" t="s">
        <v>47</v>
      </c>
      <c r="G318" s="167" t="s">
        <v>1046</v>
      </c>
      <c r="H318" s="7" t="s">
        <v>3127</v>
      </c>
      <c r="I318" s="7" t="s">
        <v>182</v>
      </c>
      <c r="J318" s="7" t="s">
        <v>63</v>
      </c>
      <c r="K318" s="7" t="s">
        <v>1753</v>
      </c>
      <c r="L318" s="7" t="s">
        <v>1743</v>
      </c>
      <c r="M318" s="7" t="s">
        <v>1875</v>
      </c>
      <c r="N318" s="7"/>
      <c r="O318" s="7" t="s">
        <v>3772</v>
      </c>
      <c r="P318" s="7"/>
    </row>
    <row r="319" spans="1:16" ht="297" customHeight="1">
      <c r="A319" s="7" t="s">
        <v>1252</v>
      </c>
      <c r="B319" s="166">
        <v>39843</v>
      </c>
      <c r="C319" s="7" t="s">
        <v>1253</v>
      </c>
      <c r="D319" s="7" t="s">
        <v>1757</v>
      </c>
      <c r="E319" s="7" t="s">
        <v>4227</v>
      </c>
      <c r="F319" s="7" t="s">
        <v>47</v>
      </c>
      <c r="G319" s="167" t="s">
        <v>1046</v>
      </c>
      <c r="H319" s="7" t="s">
        <v>446</v>
      </c>
      <c r="I319" s="7" t="s">
        <v>5187</v>
      </c>
      <c r="J319" s="7"/>
      <c r="K319" s="7" t="s">
        <v>1755</v>
      </c>
      <c r="L319" s="7" t="s">
        <v>1756</v>
      </c>
      <c r="M319" s="7" t="s">
        <v>5642</v>
      </c>
      <c r="N319" s="7" t="s">
        <v>5076</v>
      </c>
      <c r="O319" s="7" t="s">
        <v>3938</v>
      </c>
      <c r="P319" s="7"/>
    </row>
    <row r="320" spans="1:16" ht="148.5" customHeight="1">
      <c r="A320" s="7" t="s">
        <v>131</v>
      </c>
      <c r="B320" s="166">
        <v>39821</v>
      </c>
      <c r="C320" s="7" t="s">
        <v>1255</v>
      </c>
      <c r="D320" s="7" t="s">
        <v>4994</v>
      </c>
      <c r="E320" s="7" t="s">
        <v>4231</v>
      </c>
      <c r="F320" s="7" t="s">
        <v>3220</v>
      </c>
      <c r="G320" s="167"/>
      <c r="H320" s="7"/>
      <c r="I320" s="7" t="s">
        <v>3508</v>
      </c>
      <c r="J320" s="7"/>
      <c r="K320" s="7"/>
      <c r="L320" s="7" t="s">
        <v>3703</v>
      </c>
      <c r="M320" s="7"/>
      <c r="N320" s="7"/>
      <c r="O320" s="7"/>
      <c r="P320" s="7"/>
    </row>
    <row r="321" spans="1:16" ht="409.5" customHeight="1">
      <c r="A321" s="7" t="s">
        <v>1256</v>
      </c>
      <c r="B321" s="166">
        <v>39812</v>
      </c>
      <c r="C321" s="7" t="s">
        <v>3690</v>
      </c>
      <c r="D321" s="7"/>
      <c r="E321" s="7"/>
      <c r="F321" s="7" t="s">
        <v>48</v>
      </c>
      <c r="G321" s="167"/>
      <c r="H321" s="7"/>
      <c r="I321" s="7"/>
      <c r="J321" s="7"/>
      <c r="K321" s="7"/>
      <c r="L321" s="7"/>
      <c r="M321" s="7"/>
      <c r="N321" s="7"/>
      <c r="O321" s="7"/>
      <c r="P321" s="7"/>
    </row>
    <row r="322" spans="1:16" ht="270" customHeight="1">
      <c r="A322" s="7" t="s">
        <v>1257</v>
      </c>
      <c r="B322" s="166">
        <v>39804</v>
      </c>
      <c r="C322" s="7" t="s">
        <v>1258</v>
      </c>
      <c r="D322" s="7" t="s">
        <v>1760</v>
      </c>
      <c r="E322" s="7" t="s">
        <v>4230</v>
      </c>
      <c r="F322" s="7" t="s">
        <v>47</v>
      </c>
      <c r="G322" s="167" t="s">
        <v>1047</v>
      </c>
      <c r="H322" s="7" t="s">
        <v>446</v>
      </c>
      <c r="I322" s="7" t="s">
        <v>1844</v>
      </c>
      <c r="J322" s="7"/>
      <c r="K322" s="7" t="s">
        <v>1758</v>
      </c>
      <c r="L322" s="7"/>
      <c r="M322" s="7" t="s">
        <v>3574</v>
      </c>
      <c r="N322" s="7" t="s">
        <v>3845</v>
      </c>
      <c r="O322" s="7" t="s">
        <v>4014</v>
      </c>
      <c r="P322" s="7"/>
    </row>
    <row r="323" spans="1:16" ht="409.5" customHeight="1">
      <c r="A323" s="7" t="s">
        <v>1259</v>
      </c>
      <c r="B323" s="166">
        <v>39801</v>
      </c>
      <c r="C323" s="7" t="s">
        <v>1260</v>
      </c>
      <c r="D323" s="7" t="s">
        <v>4184</v>
      </c>
      <c r="E323" s="7" t="s">
        <v>4227</v>
      </c>
      <c r="F323" s="7" t="s">
        <v>47</v>
      </c>
      <c r="G323" s="167"/>
      <c r="H323" s="7" t="s">
        <v>464</v>
      </c>
      <c r="I323" s="7" t="s">
        <v>182</v>
      </c>
      <c r="J323" s="7" t="s">
        <v>60</v>
      </c>
      <c r="K323" s="7" t="s">
        <v>3688</v>
      </c>
      <c r="L323" s="7" t="s">
        <v>3689</v>
      </c>
      <c r="M323" s="7"/>
      <c r="N323" s="7"/>
      <c r="O323" s="7" t="s">
        <v>3942</v>
      </c>
      <c r="P323" s="7"/>
    </row>
    <row r="324" spans="1:16" ht="324" customHeight="1">
      <c r="A324" s="7" t="s">
        <v>406</v>
      </c>
      <c r="B324" s="166">
        <v>39798</v>
      </c>
      <c r="C324" s="7" t="s">
        <v>1261</v>
      </c>
      <c r="D324" s="7" t="s">
        <v>4995</v>
      </c>
      <c r="E324" s="7" t="s">
        <v>4229</v>
      </c>
      <c r="F324" s="7" t="s">
        <v>3220</v>
      </c>
      <c r="G324" s="167"/>
      <c r="H324" s="7"/>
      <c r="I324" s="7"/>
      <c r="J324" s="7"/>
      <c r="K324" s="7"/>
      <c r="L324" s="7" t="s">
        <v>3687</v>
      </c>
      <c r="M324" s="7"/>
      <c r="N324" s="7"/>
      <c r="O324" s="7"/>
      <c r="P324" s="7"/>
    </row>
    <row r="325" spans="1:16" ht="95" customHeight="1">
      <c r="A325" s="7" t="s">
        <v>1262</v>
      </c>
      <c r="B325" s="166">
        <v>39787</v>
      </c>
      <c r="C325" s="7" t="s">
        <v>1263</v>
      </c>
      <c r="D325" s="7" t="s">
        <v>1764</v>
      </c>
      <c r="E325" s="7" t="s">
        <v>4227</v>
      </c>
      <c r="F325" s="7" t="s">
        <v>3220</v>
      </c>
      <c r="G325" s="167" t="s">
        <v>1047</v>
      </c>
      <c r="H325" s="7" t="s">
        <v>456</v>
      </c>
      <c r="I325" s="7" t="s">
        <v>5223</v>
      </c>
      <c r="J325" s="7" t="s">
        <v>1763</v>
      </c>
      <c r="K325" s="7" t="s">
        <v>1761</v>
      </c>
      <c r="L325" s="7" t="s">
        <v>1759</v>
      </c>
      <c r="M325" s="7" t="s">
        <v>1004</v>
      </c>
      <c r="N325" s="7" t="s">
        <v>5072</v>
      </c>
      <c r="O325" s="7" t="s">
        <v>4015</v>
      </c>
      <c r="P325" s="7"/>
    </row>
    <row r="326" spans="1:16" ht="101" customHeight="1">
      <c r="A326" s="7" t="s">
        <v>1264</v>
      </c>
      <c r="B326" s="166">
        <v>39776</v>
      </c>
      <c r="C326" s="7" t="s">
        <v>1265</v>
      </c>
      <c r="D326" s="7" t="s">
        <v>1766</v>
      </c>
      <c r="E326" s="7" t="s">
        <v>4230</v>
      </c>
      <c r="F326" s="7" t="s">
        <v>442</v>
      </c>
      <c r="G326" s="167" t="s">
        <v>1046</v>
      </c>
      <c r="H326" s="7" t="s">
        <v>3127</v>
      </c>
      <c r="I326" s="7" t="s">
        <v>182</v>
      </c>
      <c r="J326" s="7" t="s">
        <v>1767</v>
      </c>
      <c r="K326" s="7" t="s">
        <v>1765</v>
      </c>
      <c r="L326" s="7" t="s">
        <v>1762</v>
      </c>
      <c r="M326" s="7" t="s">
        <v>1875</v>
      </c>
      <c r="N326" s="7"/>
      <c r="O326" s="7" t="s">
        <v>3830</v>
      </c>
      <c r="P326" s="7"/>
    </row>
    <row r="327" spans="1:16" ht="297" customHeight="1">
      <c r="A327" s="7" t="s">
        <v>1266</v>
      </c>
      <c r="B327" s="166">
        <v>39770</v>
      </c>
      <c r="C327" s="7" t="s">
        <v>1267</v>
      </c>
      <c r="D327" s="7" t="s">
        <v>1769</v>
      </c>
      <c r="E327" s="7" t="s">
        <v>4235</v>
      </c>
      <c r="F327" s="7" t="s">
        <v>47</v>
      </c>
      <c r="G327" s="167" t="s">
        <v>1046</v>
      </c>
      <c r="H327" s="7" t="s">
        <v>455</v>
      </c>
      <c r="I327" s="7" t="s">
        <v>157</v>
      </c>
      <c r="J327" s="7" t="s">
        <v>146</v>
      </c>
      <c r="K327" s="7" t="s">
        <v>3573</v>
      </c>
      <c r="L327" s="7" t="s">
        <v>1768</v>
      </c>
      <c r="M327" s="7"/>
      <c r="N327" s="168" t="s">
        <v>3311</v>
      </c>
      <c r="O327" s="7" t="s">
        <v>4016</v>
      </c>
      <c r="P327" s="7"/>
    </row>
    <row r="328" spans="1:16" ht="216" customHeight="1">
      <c r="A328" s="7" t="s">
        <v>1268</v>
      </c>
      <c r="B328" s="166">
        <v>39766</v>
      </c>
      <c r="C328" s="7" t="s">
        <v>1269</v>
      </c>
      <c r="D328" s="7" t="s">
        <v>1771</v>
      </c>
      <c r="E328" s="7" t="s">
        <v>4227</v>
      </c>
      <c r="F328" s="7" t="s">
        <v>3299</v>
      </c>
      <c r="G328" s="167" t="s">
        <v>1046</v>
      </c>
      <c r="H328" s="7" t="s">
        <v>3153</v>
      </c>
      <c r="I328" s="7" t="s">
        <v>182</v>
      </c>
      <c r="J328" s="7" t="s">
        <v>153</v>
      </c>
      <c r="K328" s="7" t="s">
        <v>3152</v>
      </c>
      <c r="L328" s="7" t="s">
        <v>1770</v>
      </c>
      <c r="M328" s="7" t="s">
        <v>1875</v>
      </c>
      <c r="N328" s="7"/>
      <c r="O328" s="7" t="s">
        <v>4015</v>
      </c>
      <c r="P328" s="7"/>
    </row>
    <row r="329" spans="1:16" ht="54" customHeight="1">
      <c r="A329" s="7" t="s">
        <v>1270</v>
      </c>
      <c r="B329" s="166">
        <v>39757</v>
      </c>
      <c r="C329" s="7" t="s">
        <v>1271</v>
      </c>
      <c r="D329" s="7"/>
      <c r="E329" s="7"/>
      <c r="F329" s="7" t="s">
        <v>48</v>
      </c>
      <c r="G329" s="167"/>
      <c r="H329" s="7"/>
      <c r="I329" s="7"/>
      <c r="J329" s="7"/>
      <c r="K329" s="7"/>
      <c r="L329" s="7"/>
      <c r="M329" s="7"/>
      <c r="N329" s="7"/>
      <c r="O329" s="7"/>
      <c r="P329" s="7"/>
    </row>
    <row r="330" spans="1:16" ht="189" customHeight="1">
      <c r="A330" s="7" t="s">
        <v>1272</v>
      </c>
      <c r="B330" s="166">
        <v>39756</v>
      </c>
      <c r="C330" s="7" t="s">
        <v>1273</v>
      </c>
      <c r="D330" s="7" t="s">
        <v>4996</v>
      </c>
      <c r="E330" s="7" t="s">
        <v>4233</v>
      </c>
      <c r="F330" s="7" t="s">
        <v>3299</v>
      </c>
      <c r="G330" s="167" t="s">
        <v>1046</v>
      </c>
      <c r="H330" s="7" t="s">
        <v>3136</v>
      </c>
      <c r="I330" s="7" t="s">
        <v>182</v>
      </c>
      <c r="J330" s="7" t="s">
        <v>153</v>
      </c>
      <c r="K330" s="7" t="s">
        <v>3735</v>
      </c>
      <c r="L330" s="7" t="s">
        <v>3736</v>
      </c>
      <c r="M330" s="7"/>
      <c r="N330" s="7"/>
      <c r="O330" s="7" t="s">
        <v>3759</v>
      </c>
      <c r="P330" s="7"/>
    </row>
    <row r="331" spans="1:16" ht="202.5" customHeight="1">
      <c r="A331" s="7" t="s">
        <v>270</v>
      </c>
      <c r="B331" s="166">
        <v>39752</v>
      </c>
      <c r="C331" s="7" t="s">
        <v>1274</v>
      </c>
      <c r="D331" s="7" t="s">
        <v>1774</v>
      </c>
      <c r="E331" s="7" t="s">
        <v>4231</v>
      </c>
      <c r="F331" s="7" t="s">
        <v>3220</v>
      </c>
      <c r="G331" s="167"/>
      <c r="H331" s="7" t="s">
        <v>446</v>
      </c>
      <c r="I331" s="7"/>
      <c r="J331" s="7"/>
      <c r="K331" s="7" t="s">
        <v>1772</v>
      </c>
      <c r="L331" s="7" t="s">
        <v>1773</v>
      </c>
      <c r="M331" s="7"/>
      <c r="N331" s="7"/>
      <c r="O331" s="7" t="s">
        <v>3922</v>
      </c>
      <c r="P331" s="7"/>
    </row>
    <row r="332" spans="1:16" ht="175.5" customHeight="1">
      <c r="A332" s="7" t="s">
        <v>1275</v>
      </c>
      <c r="B332" s="166">
        <v>39751</v>
      </c>
      <c r="C332" s="7" t="s">
        <v>1276</v>
      </c>
      <c r="D332" s="7" t="s">
        <v>1777</v>
      </c>
      <c r="E332" s="7" t="s">
        <v>4231</v>
      </c>
      <c r="F332" s="7" t="s">
        <v>3299</v>
      </c>
      <c r="G332" s="167" t="s">
        <v>1046</v>
      </c>
      <c r="H332" s="7" t="s">
        <v>3127</v>
      </c>
      <c r="I332" s="7" t="s">
        <v>182</v>
      </c>
      <c r="J332" s="7" t="s">
        <v>63</v>
      </c>
      <c r="K332" s="7" t="s">
        <v>1775</v>
      </c>
      <c r="L332" s="7" t="s">
        <v>5179</v>
      </c>
      <c r="M332" s="7" t="s">
        <v>1875</v>
      </c>
      <c r="N332" s="7"/>
      <c r="O332" s="7" t="s">
        <v>3758</v>
      </c>
      <c r="P332" s="7"/>
    </row>
    <row r="333" spans="1:16" ht="27" customHeight="1">
      <c r="A333" s="7" t="s">
        <v>1277</v>
      </c>
      <c r="B333" s="166">
        <v>39750</v>
      </c>
      <c r="C333" s="7" t="s">
        <v>1278</v>
      </c>
      <c r="D333" s="7" t="s">
        <v>4996</v>
      </c>
      <c r="E333" s="7" t="s">
        <v>4233</v>
      </c>
      <c r="F333" s="7" t="s">
        <v>3220</v>
      </c>
      <c r="G333" s="167"/>
      <c r="H333" s="7"/>
      <c r="I333" s="7"/>
      <c r="J333" s="7"/>
      <c r="K333" s="7"/>
      <c r="L333" s="7"/>
      <c r="M333" s="7"/>
      <c r="N333" s="7"/>
      <c r="O333" s="7"/>
      <c r="P333" s="7"/>
    </row>
    <row r="334" spans="1:16" ht="189" customHeight="1">
      <c r="A334" s="7" t="s">
        <v>1279</v>
      </c>
      <c r="B334" s="166">
        <v>39749</v>
      </c>
      <c r="C334" s="7" t="s">
        <v>1280</v>
      </c>
      <c r="D334" s="7" t="s">
        <v>1805</v>
      </c>
      <c r="E334" s="7" t="s">
        <v>4228</v>
      </c>
      <c r="F334" s="7" t="s">
        <v>3299</v>
      </c>
      <c r="G334" s="167" t="s">
        <v>1046</v>
      </c>
      <c r="H334" s="7" t="s">
        <v>3130</v>
      </c>
      <c r="I334" s="7" t="s">
        <v>182</v>
      </c>
      <c r="J334" s="7" t="s">
        <v>1044</v>
      </c>
      <c r="K334" s="7" t="s">
        <v>1803</v>
      </c>
      <c r="L334" s="7" t="s">
        <v>1776</v>
      </c>
      <c r="M334" s="7" t="s">
        <v>1875</v>
      </c>
      <c r="N334" s="7"/>
      <c r="O334" s="7" t="s">
        <v>3772</v>
      </c>
      <c r="P334" s="7"/>
    </row>
    <row r="335" spans="1:16" ht="405" customHeight="1">
      <c r="A335" s="7" t="s">
        <v>1281</v>
      </c>
      <c r="B335" s="166">
        <v>39745</v>
      </c>
      <c r="C335" s="7" t="s">
        <v>1282</v>
      </c>
      <c r="D335" s="7" t="s">
        <v>1808</v>
      </c>
      <c r="E335" s="7" t="s">
        <v>4228</v>
      </c>
      <c r="F335" s="7" t="s">
        <v>47</v>
      </c>
      <c r="G335" s="167" t="s">
        <v>1046</v>
      </c>
      <c r="H335" s="7" t="s">
        <v>446</v>
      </c>
      <c r="I335" s="7" t="s">
        <v>182</v>
      </c>
      <c r="J335" s="7" t="s">
        <v>63</v>
      </c>
      <c r="K335" s="7" t="s">
        <v>1806</v>
      </c>
      <c r="L335" s="7" t="s">
        <v>1804</v>
      </c>
      <c r="M335" s="7" t="s">
        <v>1875</v>
      </c>
      <c r="N335" s="7"/>
      <c r="O335" s="7" t="s">
        <v>4017</v>
      </c>
      <c r="P335" s="7"/>
    </row>
    <row r="336" spans="1:16" ht="216" customHeight="1">
      <c r="A336" s="7" t="s">
        <v>1283</v>
      </c>
      <c r="B336" s="166">
        <v>39743</v>
      </c>
      <c r="C336" s="7" t="s">
        <v>1284</v>
      </c>
      <c r="D336" s="7" t="s">
        <v>1811</v>
      </c>
      <c r="E336" s="7" t="s">
        <v>4230</v>
      </c>
      <c r="F336" s="7" t="s">
        <v>47</v>
      </c>
      <c r="G336" s="167" t="s">
        <v>1046</v>
      </c>
      <c r="H336" s="7" t="s">
        <v>3127</v>
      </c>
      <c r="I336" s="7" t="s">
        <v>182</v>
      </c>
      <c r="J336" s="7" t="s">
        <v>63</v>
      </c>
      <c r="K336" s="7" t="s">
        <v>1809</v>
      </c>
      <c r="L336" s="7" t="s">
        <v>1807</v>
      </c>
      <c r="M336" s="7" t="s">
        <v>1875</v>
      </c>
      <c r="N336" s="7"/>
      <c r="O336" s="7" t="s">
        <v>3772</v>
      </c>
      <c r="P336" s="7"/>
    </row>
    <row r="337" spans="1:16" ht="324" customHeight="1">
      <c r="A337" s="7" t="s">
        <v>1286</v>
      </c>
      <c r="B337" s="166">
        <v>39737</v>
      </c>
      <c r="C337" s="7" t="s">
        <v>1287</v>
      </c>
      <c r="D337" s="7"/>
      <c r="E337" s="7"/>
      <c r="F337" s="7" t="s">
        <v>48</v>
      </c>
      <c r="G337" s="167"/>
      <c r="H337" s="7"/>
      <c r="I337" s="7"/>
      <c r="J337" s="7"/>
      <c r="K337" s="7"/>
      <c r="L337" s="7"/>
      <c r="M337" s="7"/>
      <c r="N337" s="7"/>
      <c r="O337" s="7"/>
      <c r="P337" s="7"/>
    </row>
    <row r="338" spans="1:16" ht="243" customHeight="1">
      <c r="A338" s="7" t="s">
        <v>359</v>
      </c>
      <c r="B338" s="166">
        <v>39737</v>
      </c>
      <c r="C338" s="7" t="s">
        <v>1285</v>
      </c>
      <c r="D338" s="7" t="s">
        <v>1814</v>
      </c>
      <c r="E338" s="7" t="s">
        <v>4233</v>
      </c>
      <c r="F338" s="7" t="s">
        <v>48</v>
      </c>
      <c r="G338" s="167" t="s">
        <v>1046</v>
      </c>
      <c r="H338" s="7" t="s">
        <v>3130</v>
      </c>
      <c r="I338" s="7" t="s">
        <v>157</v>
      </c>
      <c r="J338" s="7" t="s">
        <v>153</v>
      </c>
      <c r="K338" s="7" t="s">
        <v>1812</v>
      </c>
      <c r="L338" s="7" t="s">
        <v>1810</v>
      </c>
      <c r="M338" s="7" t="s">
        <v>3311</v>
      </c>
      <c r="N338" s="7"/>
      <c r="O338" s="7" t="s">
        <v>3935</v>
      </c>
      <c r="P338" s="7"/>
    </row>
    <row r="339" spans="1:16" ht="207" customHeight="1">
      <c r="A339" s="7" t="s">
        <v>1233</v>
      </c>
      <c r="B339" s="166">
        <v>39722</v>
      </c>
      <c r="C339" s="7" t="s">
        <v>1288</v>
      </c>
      <c r="D339" s="7" t="s">
        <v>3746</v>
      </c>
      <c r="E339" s="7" t="s">
        <v>4233</v>
      </c>
      <c r="F339" s="7" t="s">
        <v>3220</v>
      </c>
      <c r="G339" s="167" t="s">
        <v>1046</v>
      </c>
      <c r="H339" s="7" t="s">
        <v>3127</v>
      </c>
      <c r="I339" s="7" t="s">
        <v>157</v>
      </c>
      <c r="J339" s="7" t="s">
        <v>153</v>
      </c>
      <c r="K339" s="7" t="s">
        <v>3744</v>
      </c>
      <c r="L339" s="7" t="s">
        <v>3745</v>
      </c>
      <c r="M339" s="7"/>
      <c r="N339" s="7"/>
      <c r="O339" s="7" t="s">
        <v>3925</v>
      </c>
      <c r="P339" s="7"/>
    </row>
    <row r="340" spans="1:16" ht="148" customHeight="1">
      <c r="A340" s="7" t="s">
        <v>570</v>
      </c>
      <c r="B340" s="166">
        <v>39720</v>
      </c>
      <c r="C340" s="7" t="s">
        <v>1289</v>
      </c>
      <c r="D340" s="7" t="s">
        <v>1815</v>
      </c>
      <c r="E340" s="7" t="s">
        <v>4227</v>
      </c>
      <c r="F340" s="7" t="s">
        <v>3220</v>
      </c>
      <c r="G340" s="167" t="s">
        <v>1046</v>
      </c>
      <c r="H340" s="7" t="s">
        <v>3154</v>
      </c>
      <c r="I340" s="7"/>
      <c r="J340" s="7"/>
      <c r="K340" s="7" t="s">
        <v>1816</v>
      </c>
      <c r="L340" s="7" t="s">
        <v>1817</v>
      </c>
      <c r="M340" s="7" t="s">
        <v>1004</v>
      </c>
      <c r="N340" s="7"/>
      <c r="O340" s="7"/>
      <c r="P340" s="7"/>
    </row>
    <row r="341" spans="1:16" ht="148" customHeight="1">
      <c r="A341" s="7" t="s">
        <v>1290</v>
      </c>
      <c r="B341" s="166">
        <v>39716</v>
      </c>
      <c r="C341" s="7" t="s">
        <v>1291</v>
      </c>
      <c r="D341" s="7" t="s">
        <v>1819</v>
      </c>
      <c r="E341" s="7" t="s">
        <v>4227</v>
      </c>
      <c r="F341" s="7" t="s">
        <v>47</v>
      </c>
      <c r="G341" s="167" t="s">
        <v>1047</v>
      </c>
      <c r="H341" s="7" t="s">
        <v>446</v>
      </c>
      <c r="I341" s="7" t="s">
        <v>1821</v>
      </c>
      <c r="J341" s="7" t="s">
        <v>1820</v>
      </c>
      <c r="K341" s="7" t="s">
        <v>3571</v>
      </c>
      <c r="L341" s="7"/>
      <c r="M341" s="7" t="s">
        <v>1004</v>
      </c>
      <c r="N341" s="7"/>
      <c r="O341" s="7" t="s">
        <v>3787</v>
      </c>
      <c r="P341" s="7"/>
    </row>
    <row r="342" spans="1:16" ht="124" customHeight="1">
      <c r="A342" s="7" t="s">
        <v>1292</v>
      </c>
      <c r="B342" s="166">
        <v>39715</v>
      </c>
      <c r="C342" s="7" t="s">
        <v>1293</v>
      </c>
      <c r="D342" s="7" t="s">
        <v>3570</v>
      </c>
      <c r="E342" s="7" t="s">
        <v>4229</v>
      </c>
      <c r="F342" s="7" t="s">
        <v>47</v>
      </c>
      <c r="G342" s="167" t="s">
        <v>1046</v>
      </c>
      <c r="H342" s="7" t="s">
        <v>446</v>
      </c>
      <c r="I342" s="7" t="s">
        <v>182</v>
      </c>
      <c r="J342" s="7" t="s">
        <v>1823</v>
      </c>
      <c r="K342" s="7" t="s">
        <v>1822</v>
      </c>
      <c r="L342" s="7" t="s">
        <v>1818</v>
      </c>
      <c r="M342" s="7" t="s">
        <v>1875</v>
      </c>
      <c r="N342" s="7"/>
      <c r="O342" s="7" t="s">
        <v>3954</v>
      </c>
      <c r="P342" s="7"/>
    </row>
    <row r="343" spans="1:16" ht="168" customHeight="1">
      <c r="A343" s="7" t="s">
        <v>272</v>
      </c>
      <c r="B343" s="166">
        <v>39710</v>
      </c>
      <c r="C343" s="7" t="s">
        <v>1294</v>
      </c>
      <c r="D343" s="7" t="s">
        <v>1826</v>
      </c>
      <c r="E343" s="7" t="s">
        <v>4229</v>
      </c>
      <c r="F343" s="7" t="s">
        <v>47</v>
      </c>
      <c r="G343" s="167" t="s">
        <v>1046</v>
      </c>
      <c r="H343" s="7" t="s">
        <v>464</v>
      </c>
      <c r="I343" s="7" t="s">
        <v>182</v>
      </c>
      <c r="J343" s="7" t="s">
        <v>1044</v>
      </c>
      <c r="K343" s="7" t="s">
        <v>1825</v>
      </c>
      <c r="L343" s="7" t="s">
        <v>3569</v>
      </c>
      <c r="M343" s="7" t="s">
        <v>1875</v>
      </c>
      <c r="N343" s="7" t="s">
        <v>3568</v>
      </c>
      <c r="O343" s="7" t="s">
        <v>4018</v>
      </c>
      <c r="P343" s="7"/>
    </row>
    <row r="344" spans="1:16" ht="163.5" customHeight="1">
      <c r="A344" s="7" t="s">
        <v>1295</v>
      </c>
      <c r="B344" s="166">
        <v>39706</v>
      </c>
      <c r="C344" s="7" t="s">
        <v>1296</v>
      </c>
      <c r="D344" s="7"/>
      <c r="E344" s="7"/>
      <c r="F344" s="7" t="s">
        <v>48</v>
      </c>
      <c r="G344" s="167"/>
      <c r="H344" s="7"/>
      <c r="I344" s="7"/>
      <c r="J344" s="7"/>
      <c r="K344" s="7"/>
      <c r="L344" s="7"/>
      <c r="M344" s="7"/>
      <c r="N344" s="7"/>
      <c r="O344" s="7"/>
      <c r="P344" s="7"/>
    </row>
    <row r="345" spans="1:16" ht="163.5" customHeight="1">
      <c r="A345" s="7" t="s">
        <v>5183</v>
      </c>
      <c r="B345" s="166">
        <v>39693</v>
      </c>
      <c r="C345" s="170"/>
      <c r="D345" s="7" t="s">
        <v>5184</v>
      </c>
      <c r="E345" s="7" t="s">
        <v>4230</v>
      </c>
      <c r="F345" s="7" t="s">
        <v>47</v>
      </c>
      <c r="G345" s="7" t="s">
        <v>1048</v>
      </c>
      <c r="H345" s="7" t="s">
        <v>483</v>
      </c>
      <c r="I345" s="7" t="s">
        <v>5187</v>
      </c>
      <c r="J345" s="7"/>
      <c r="K345" s="7" t="s">
        <v>5185</v>
      </c>
      <c r="L345" s="7" t="s">
        <v>5186</v>
      </c>
      <c r="M345" s="159"/>
      <c r="N345" s="170"/>
      <c r="O345" s="170"/>
      <c r="P345" s="170"/>
    </row>
    <row r="346" spans="1:16" ht="84" customHeight="1">
      <c r="A346" s="7" t="s">
        <v>530</v>
      </c>
      <c r="B346" s="166">
        <v>39687</v>
      </c>
      <c r="C346" s="7" t="s">
        <v>1297</v>
      </c>
      <c r="D346" s="7" t="s">
        <v>1827</v>
      </c>
      <c r="E346" s="7" t="s">
        <v>4225</v>
      </c>
      <c r="F346" s="7" t="s">
        <v>3220</v>
      </c>
      <c r="G346" s="167" t="s">
        <v>1047</v>
      </c>
      <c r="H346" s="7" t="s">
        <v>446</v>
      </c>
      <c r="I346" s="7" t="s">
        <v>3682</v>
      </c>
      <c r="J346" s="7" t="s">
        <v>3583</v>
      </c>
      <c r="K346" s="7" t="s">
        <v>1828</v>
      </c>
      <c r="L346" s="7" t="s">
        <v>3683</v>
      </c>
      <c r="M346" s="7"/>
      <c r="N346" s="7" t="s">
        <v>5019</v>
      </c>
      <c r="O346" s="7" t="s">
        <v>3901</v>
      </c>
      <c r="P346" s="7"/>
    </row>
    <row r="347" spans="1:16" ht="162" customHeight="1">
      <c r="A347" s="7" t="s">
        <v>1298</v>
      </c>
      <c r="B347" s="166">
        <v>39686</v>
      </c>
      <c r="C347" s="7" t="s">
        <v>1299</v>
      </c>
      <c r="D347" s="7" t="s">
        <v>1830</v>
      </c>
      <c r="E347" s="7" t="s">
        <v>4231</v>
      </c>
      <c r="F347" s="7" t="s">
        <v>3566</v>
      </c>
      <c r="G347" s="167" t="s">
        <v>1046</v>
      </c>
      <c r="H347" s="7" t="s">
        <v>3127</v>
      </c>
      <c r="I347" s="7" t="s">
        <v>157</v>
      </c>
      <c r="J347" s="7" t="s">
        <v>153</v>
      </c>
      <c r="K347" s="7" t="s">
        <v>1829</v>
      </c>
      <c r="L347" s="7"/>
      <c r="M347" s="7" t="s">
        <v>3311</v>
      </c>
      <c r="N347" s="7" t="s">
        <v>3567</v>
      </c>
      <c r="O347" s="7" t="s">
        <v>3937</v>
      </c>
      <c r="P347" s="7"/>
    </row>
    <row r="348" spans="1:16" ht="181" customHeight="1">
      <c r="A348" s="7" t="s">
        <v>5180</v>
      </c>
      <c r="B348" s="166">
        <v>39678</v>
      </c>
      <c r="C348" s="7"/>
      <c r="D348" s="7" t="s">
        <v>5181</v>
      </c>
      <c r="E348" s="7" t="s">
        <v>4229</v>
      </c>
      <c r="F348" s="7" t="s">
        <v>3220</v>
      </c>
      <c r="G348" s="7" t="s">
        <v>1046</v>
      </c>
      <c r="H348" s="7" t="s">
        <v>483</v>
      </c>
      <c r="I348" s="7" t="s">
        <v>5419</v>
      </c>
      <c r="J348" s="7"/>
      <c r="K348" s="7" t="s">
        <v>5182</v>
      </c>
      <c r="L348" s="7" t="s">
        <v>5643</v>
      </c>
      <c r="M348" s="159"/>
      <c r="N348" s="170"/>
      <c r="O348" s="170"/>
      <c r="P348" s="170"/>
    </row>
    <row r="349" spans="1:16" ht="162" customHeight="1">
      <c r="A349" s="7" t="s">
        <v>1300</v>
      </c>
      <c r="B349" s="166">
        <v>39678</v>
      </c>
      <c r="C349" s="7" t="s">
        <v>1301</v>
      </c>
      <c r="D349" s="7" t="s">
        <v>1832</v>
      </c>
      <c r="E349" s="7" t="s">
        <v>4228</v>
      </c>
      <c r="F349" s="7" t="s">
        <v>47</v>
      </c>
      <c r="G349" s="167" t="s">
        <v>1046</v>
      </c>
      <c r="H349" s="7" t="s">
        <v>3151</v>
      </c>
      <c r="I349" s="7" t="s">
        <v>182</v>
      </c>
      <c r="J349" s="7" t="s">
        <v>153</v>
      </c>
      <c r="K349" s="7" t="s">
        <v>4019</v>
      </c>
      <c r="L349" s="7" t="s">
        <v>1831</v>
      </c>
      <c r="M349" s="7"/>
      <c r="N349" s="7"/>
      <c r="O349" s="7" t="s">
        <v>3935</v>
      </c>
      <c r="P349" s="7"/>
    </row>
    <row r="350" spans="1:16" ht="202.5" customHeight="1">
      <c r="A350" s="7" t="s">
        <v>5188</v>
      </c>
      <c r="B350" s="166">
        <v>39672</v>
      </c>
      <c r="C350" s="7"/>
      <c r="D350" s="7" t="s">
        <v>5189</v>
      </c>
      <c r="E350" s="7" t="s">
        <v>4229</v>
      </c>
      <c r="F350" s="7" t="s">
        <v>3220</v>
      </c>
      <c r="G350" s="7" t="s">
        <v>1046</v>
      </c>
      <c r="H350" s="7" t="s">
        <v>483</v>
      </c>
      <c r="I350" s="7" t="s">
        <v>5419</v>
      </c>
      <c r="J350" s="7"/>
      <c r="K350" s="7" t="s">
        <v>5182</v>
      </c>
      <c r="L350" s="7" t="s">
        <v>5644</v>
      </c>
      <c r="M350" s="7"/>
      <c r="N350" s="170"/>
      <c r="O350" s="170"/>
      <c r="P350" s="170"/>
    </row>
    <row r="351" spans="1:16" ht="67.5" customHeight="1">
      <c r="A351" s="170" t="s">
        <v>5190</v>
      </c>
      <c r="B351" s="171" t="s">
        <v>5193</v>
      </c>
      <c r="C351" s="7"/>
      <c r="D351" s="170" t="s">
        <v>5191</v>
      </c>
      <c r="E351" s="170" t="s">
        <v>4235</v>
      </c>
      <c r="F351" s="170" t="s">
        <v>47</v>
      </c>
      <c r="G351" s="170" t="s">
        <v>1046</v>
      </c>
      <c r="H351" s="170" t="s">
        <v>446</v>
      </c>
      <c r="I351" s="170" t="s">
        <v>5187</v>
      </c>
      <c r="J351" s="170"/>
      <c r="K351" s="170" t="s">
        <v>5192</v>
      </c>
      <c r="L351" s="170" t="s">
        <v>5186</v>
      </c>
      <c r="M351" s="7"/>
      <c r="N351" s="170"/>
      <c r="O351" s="170"/>
      <c r="P351" s="170"/>
    </row>
    <row r="352" spans="1:16" ht="121.5" customHeight="1">
      <c r="A352" s="7" t="s">
        <v>1302</v>
      </c>
      <c r="B352" s="166">
        <v>39668</v>
      </c>
      <c r="C352" s="7" t="s">
        <v>1303</v>
      </c>
      <c r="D352" s="7"/>
      <c r="E352" s="7"/>
      <c r="F352" s="7" t="s">
        <v>48</v>
      </c>
      <c r="G352" s="167"/>
      <c r="H352" s="7"/>
      <c r="I352" s="7"/>
      <c r="J352" s="7"/>
      <c r="K352" s="7"/>
      <c r="L352" s="7"/>
      <c r="M352" s="7"/>
      <c r="N352" s="7"/>
      <c r="O352" s="7"/>
      <c r="P352" s="7"/>
    </row>
    <row r="353" spans="1:16" ht="202.5" customHeight="1">
      <c r="A353" s="7" t="s">
        <v>1304</v>
      </c>
      <c r="B353" s="166">
        <v>39661</v>
      </c>
      <c r="C353" s="7" t="s">
        <v>1305</v>
      </c>
      <c r="D353" s="170" t="s">
        <v>1835</v>
      </c>
      <c r="E353" s="170" t="s">
        <v>4225</v>
      </c>
      <c r="F353" s="170" t="s">
        <v>47</v>
      </c>
      <c r="G353" s="170" t="s">
        <v>1047</v>
      </c>
      <c r="H353" s="170" t="s">
        <v>3127</v>
      </c>
      <c r="I353" s="170" t="s">
        <v>182</v>
      </c>
      <c r="J353" s="170" t="s">
        <v>3565</v>
      </c>
      <c r="K353" s="170" t="s">
        <v>1834</v>
      </c>
      <c r="L353" s="170" t="s">
        <v>1833</v>
      </c>
      <c r="M353" s="7"/>
      <c r="N353" s="7"/>
      <c r="O353" s="7" t="s">
        <v>4020</v>
      </c>
      <c r="P353" s="7"/>
    </row>
    <row r="354" spans="1:16" ht="333" customHeight="1">
      <c r="A354" s="7" t="s">
        <v>728</v>
      </c>
      <c r="B354" s="166">
        <v>39660</v>
      </c>
      <c r="C354" s="7" t="s">
        <v>1306</v>
      </c>
      <c r="D354" s="170" t="s">
        <v>1836</v>
      </c>
      <c r="E354" s="170" t="s">
        <v>4232</v>
      </c>
      <c r="F354" s="170" t="s">
        <v>47</v>
      </c>
      <c r="G354" s="170" t="s">
        <v>1046</v>
      </c>
      <c r="H354" s="170" t="s">
        <v>464</v>
      </c>
      <c r="I354" s="170" t="s">
        <v>1821</v>
      </c>
      <c r="J354" s="170" t="s">
        <v>63</v>
      </c>
      <c r="K354" s="170" t="s">
        <v>1838</v>
      </c>
      <c r="L354" s="170" t="s">
        <v>3564</v>
      </c>
      <c r="M354" s="7"/>
      <c r="N354" s="168" t="s">
        <v>3311</v>
      </c>
      <c r="O354" s="7" t="s">
        <v>3772</v>
      </c>
      <c r="P354" s="7"/>
    </row>
    <row r="355" spans="1:16" ht="27" customHeight="1">
      <c r="A355" s="7" t="s">
        <v>1307</v>
      </c>
      <c r="B355" s="166">
        <v>39646</v>
      </c>
      <c r="C355" s="7" t="s">
        <v>1308</v>
      </c>
      <c r="D355" s="170"/>
      <c r="E355" s="170"/>
      <c r="F355" s="170" t="s">
        <v>48</v>
      </c>
      <c r="G355" s="170"/>
      <c r="H355" s="170"/>
      <c r="I355" s="170"/>
      <c r="J355" s="170"/>
      <c r="K355" s="170"/>
      <c r="L355" s="170" t="s">
        <v>1813</v>
      </c>
      <c r="M355" s="7"/>
      <c r="N355" s="7"/>
      <c r="O355" s="7"/>
      <c r="P355" s="7"/>
    </row>
    <row r="356" spans="1:16" ht="303" customHeight="1">
      <c r="A356" s="7" t="s">
        <v>1247</v>
      </c>
      <c r="B356" s="166">
        <v>39640</v>
      </c>
      <c r="C356" s="7" t="s">
        <v>1309</v>
      </c>
      <c r="D356" s="170" t="s">
        <v>4997</v>
      </c>
      <c r="E356" s="170" t="s">
        <v>4228</v>
      </c>
      <c r="F356" s="170" t="s">
        <v>3220</v>
      </c>
      <c r="G356" s="170"/>
      <c r="H356" s="170"/>
      <c r="I356" s="170"/>
      <c r="J356" s="170"/>
      <c r="K356" s="170"/>
      <c r="L356" s="170" t="s">
        <v>1824</v>
      </c>
      <c r="M356" s="7"/>
      <c r="N356" s="7"/>
      <c r="O356" s="7"/>
      <c r="P356" s="7"/>
    </row>
    <row r="357" spans="1:16" ht="409.5" customHeight="1">
      <c r="A357" s="7" t="s">
        <v>1310</v>
      </c>
      <c r="B357" s="166">
        <v>39636</v>
      </c>
      <c r="C357" s="7" t="s">
        <v>1311</v>
      </c>
      <c r="D357" s="170"/>
      <c r="E357" s="170"/>
      <c r="F357" s="170" t="s">
        <v>48</v>
      </c>
      <c r="G357" s="170"/>
      <c r="H357" s="170"/>
      <c r="I357" s="170"/>
      <c r="J357" s="170"/>
      <c r="K357" s="170"/>
      <c r="L357" s="170" t="s">
        <v>1845</v>
      </c>
      <c r="M357" s="7"/>
      <c r="N357" s="7" t="s">
        <v>3562</v>
      </c>
      <c r="O357" s="7"/>
      <c r="P357" s="7"/>
    </row>
    <row r="358" spans="1:16" ht="283.5" customHeight="1">
      <c r="A358" s="7" t="s">
        <v>1159</v>
      </c>
      <c r="B358" s="166">
        <v>39629</v>
      </c>
      <c r="C358" s="7" t="s">
        <v>1312</v>
      </c>
      <c r="D358" s="170" t="s">
        <v>1673</v>
      </c>
      <c r="E358" s="170" t="s">
        <v>4227</v>
      </c>
      <c r="F358" s="170" t="s">
        <v>3220</v>
      </c>
      <c r="G358" s="170" t="s">
        <v>1048</v>
      </c>
      <c r="H358" s="170"/>
      <c r="I358" s="170" t="s">
        <v>182</v>
      </c>
      <c r="J358" s="170" t="s">
        <v>3557</v>
      </c>
      <c r="K358" s="170" t="s">
        <v>3555</v>
      </c>
      <c r="L358" s="170" t="s">
        <v>5073</v>
      </c>
      <c r="M358" s="7" t="s">
        <v>3556</v>
      </c>
      <c r="N358" s="7"/>
      <c r="O358" s="7" t="s">
        <v>3864</v>
      </c>
      <c r="P358" s="7"/>
    </row>
    <row r="359" spans="1:16" ht="40.5" customHeight="1">
      <c r="A359" s="7" t="s">
        <v>1313</v>
      </c>
      <c r="B359" s="166">
        <v>39623</v>
      </c>
      <c r="C359" s="7" t="s">
        <v>1314</v>
      </c>
      <c r="D359" s="170"/>
      <c r="E359" s="170"/>
      <c r="F359" s="170" t="s">
        <v>48</v>
      </c>
      <c r="G359" s="170"/>
      <c r="H359" s="170"/>
      <c r="I359" s="170"/>
      <c r="J359" s="170"/>
      <c r="K359" s="170"/>
      <c r="L359" s="170"/>
      <c r="M359" s="7"/>
      <c r="N359" s="7"/>
      <c r="O359" s="7"/>
      <c r="P359" s="7"/>
    </row>
    <row r="360" spans="1:16" ht="338" customHeight="1">
      <c r="A360" s="7" t="s">
        <v>722</v>
      </c>
      <c r="B360" s="166">
        <v>39598</v>
      </c>
      <c r="C360" s="7" t="s">
        <v>1315</v>
      </c>
      <c r="D360" s="170" t="s">
        <v>4543</v>
      </c>
      <c r="E360" s="170" t="s">
        <v>4229</v>
      </c>
      <c r="F360" s="170" t="s">
        <v>3220</v>
      </c>
      <c r="G360" s="170"/>
      <c r="H360" s="170"/>
      <c r="I360" s="170" t="s">
        <v>3682</v>
      </c>
      <c r="J360" s="170"/>
      <c r="K360" s="170"/>
      <c r="L360" s="170" t="s">
        <v>1872</v>
      </c>
      <c r="M360" s="7"/>
      <c r="N360" s="7"/>
      <c r="O360" s="7" t="s">
        <v>4024</v>
      </c>
      <c r="P360" s="7"/>
    </row>
    <row r="361" spans="1:16" ht="202.5" customHeight="1">
      <c r="A361" s="7" t="s">
        <v>3187</v>
      </c>
      <c r="B361" s="166">
        <v>39596</v>
      </c>
      <c r="C361" s="7" t="s">
        <v>3188</v>
      </c>
      <c r="D361" s="170" t="s">
        <v>3190</v>
      </c>
      <c r="E361" s="170" t="s">
        <v>4227</v>
      </c>
      <c r="F361" s="170" t="s">
        <v>47</v>
      </c>
      <c r="G361" s="170" t="s">
        <v>1046</v>
      </c>
      <c r="H361" s="170" t="s">
        <v>3131</v>
      </c>
      <c r="I361" s="170" t="s">
        <v>3165</v>
      </c>
      <c r="J361" s="170"/>
      <c r="K361" s="170" t="s">
        <v>3563</v>
      </c>
      <c r="L361" s="170" t="s">
        <v>1837</v>
      </c>
      <c r="M361" s="7" t="s">
        <v>3214</v>
      </c>
      <c r="N361" s="7"/>
      <c r="O361" s="7" t="s">
        <v>3784</v>
      </c>
      <c r="P361" s="7"/>
    </row>
    <row r="362" spans="1:16" ht="27" customHeight="1">
      <c r="A362" s="7" t="s">
        <v>1316</v>
      </c>
      <c r="B362" s="166">
        <v>39590</v>
      </c>
      <c r="C362" s="7" t="s">
        <v>1317</v>
      </c>
      <c r="D362" s="170" t="s">
        <v>1841</v>
      </c>
      <c r="E362" s="170" t="s">
        <v>4230</v>
      </c>
      <c r="F362" s="170" t="s">
        <v>47</v>
      </c>
      <c r="G362" s="170" t="s">
        <v>1046</v>
      </c>
      <c r="H362" s="170" t="s">
        <v>3133</v>
      </c>
      <c r="I362" s="170" t="s">
        <v>182</v>
      </c>
      <c r="J362" s="170" t="s">
        <v>63</v>
      </c>
      <c r="K362" s="170" t="s">
        <v>1839</v>
      </c>
      <c r="L362" s="170" t="s">
        <v>3189</v>
      </c>
      <c r="M362" s="7" t="s">
        <v>1875</v>
      </c>
      <c r="N362" s="7"/>
      <c r="O362" s="7" t="s">
        <v>3772</v>
      </c>
      <c r="P362" s="7"/>
    </row>
    <row r="363" spans="1:16" ht="409.5" customHeight="1">
      <c r="A363" s="7" t="s">
        <v>1212</v>
      </c>
      <c r="B363" s="166">
        <v>39567</v>
      </c>
      <c r="C363" s="7" t="s">
        <v>1318</v>
      </c>
      <c r="D363" s="170" t="s">
        <v>4523</v>
      </c>
      <c r="E363" s="170" t="s">
        <v>4226</v>
      </c>
      <c r="F363" s="170" t="s">
        <v>3220</v>
      </c>
      <c r="G363" s="170"/>
      <c r="H363" s="170"/>
      <c r="I363" s="170" t="s">
        <v>157</v>
      </c>
      <c r="J363" s="170" t="s">
        <v>146</v>
      </c>
      <c r="K363" s="170" t="s">
        <v>3676</v>
      </c>
      <c r="L363" s="170"/>
      <c r="M363" s="7"/>
      <c r="N363" s="7"/>
      <c r="O363" s="7" t="s">
        <v>3787</v>
      </c>
      <c r="P363" s="7"/>
    </row>
    <row r="364" spans="1:16" ht="256.5" customHeight="1">
      <c r="A364" s="7" t="s">
        <v>1319</v>
      </c>
      <c r="B364" s="166">
        <v>39562</v>
      </c>
      <c r="C364" s="7" t="s">
        <v>1320</v>
      </c>
      <c r="D364" s="170" t="s">
        <v>1842</v>
      </c>
      <c r="E364" s="170" t="s">
        <v>4227</v>
      </c>
      <c r="F364" s="170" t="s">
        <v>47</v>
      </c>
      <c r="G364" s="170" t="s">
        <v>1046</v>
      </c>
      <c r="H364" s="170" t="s">
        <v>464</v>
      </c>
      <c r="I364" s="170" t="s">
        <v>182</v>
      </c>
      <c r="J364" s="170" t="s">
        <v>63</v>
      </c>
      <c r="K364" s="170" t="s">
        <v>1843</v>
      </c>
      <c r="L364" s="170" t="s">
        <v>1840</v>
      </c>
      <c r="M364" s="7" t="s">
        <v>1875</v>
      </c>
      <c r="N364" s="7"/>
      <c r="O364" s="7" t="s">
        <v>3772</v>
      </c>
      <c r="P364" s="7"/>
    </row>
    <row r="365" spans="1:16" ht="409.5" customHeight="1">
      <c r="A365" s="7" t="s">
        <v>1322</v>
      </c>
      <c r="B365" s="166">
        <v>39559</v>
      </c>
      <c r="C365" s="7" t="s">
        <v>1323</v>
      </c>
      <c r="D365" s="170" t="s">
        <v>1846</v>
      </c>
      <c r="E365" s="170" t="s">
        <v>5548</v>
      </c>
      <c r="F365" s="170" t="s">
        <v>3170</v>
      </c>
      <c r="G365" s="170" t="s">
        <v>1047</v>
      </c>
      <c r="H365" s="170" t="s">
        <v>3127</v>
      </c>
      <c r="I365" s="170"/>
      <c r="J365" s="170"/>
      <c r="K365" s="170" t="s">
        <v>1847</v>
      </c>
      <c r="L365" s="170" t="s">
        <v>3674</v>
      </c>
      <c r="M365" s="7"/>
      <c r="N365" s="7" t="s">
        <v>5360</v>
      </c>
      <c r="O365" s="7" t="s">
        <v>3962</v>
      </c>
      <c r="P365" s="7"/>
    </row>
    <row r="366" spans="1:16" ht="324" customHeight="1">
      <c r="A366" s="7" t="s">
        <v>1324</v>
      </c>
      <c r="B366" s="166">
        <v>39553</v>
      </c>
      <c r="C366" s="7" t="s">
        <v>1325</v>
      </c>
      <c r="D366" s="170"/>
      <c r="E366" s="170" t="s">
        <v>4225</v>
      </c>
      <c r="F366" s="170" t="s">
        <v>48</v>
      </c>
      <c r="G366" s="170"/>
      <c r="H366" s="170"/>
      <c r="I366" s="170"/>
      <c r="J366" s="170"/>
      <c r="K366" s="170"/>
      <c r="L366" s="170" t="s">
        <v>3665</v>
      </c>
      <c r="M366" s="7"/>
      <c r="N366" s="7"/>
      <c r="O366" s="7"/>
      <c r="P366" s="7"/>
    </row>
    <row r="367" spans="1:16" ht="310.5" customHeight="1">
      <c r="A367" s="7" t="s">
        <v>777</v>
      </c>
      <c r="B367" s="166">
        <v>39541</v>
      </c>
      <c r="C367" s="7" t="s">
        <v>1326</v>
      </c>
      <c r="D367" s="170" t="s">
        <v>1848</v>
      </c>
      <c r="E367" s="170" t="s">
        <v>4229</v>
      </c>
      <c r="F367" s="170" t="s">
        <v>442</v>
      </c>
      <c r="G367" s="170" t="s">
        <v>1046</v>
      </c>
      <c r="H367" s="170" t="s">
        <v>3127</v>
      </c>
      <c r="I367" s="170" t="s">
        <v>182</v>
      </c>
      <c r="J367" s="170" t="s">
        <v>1116</v>
      </c>
      <c r="K367" s="170" t="s">
        <v>1849</v>
      </c>
      <c r="L367" s="170" t="s">
        <v>5020</v>
      </c>
      <c r="M367" s="7" t="s">
        <v>1875</v>
      </c>
      <c r="N367" s="7" t="s">
        <v>5167</v>
      </c>
      <c r="O367" s="7" t="s">
        <v>4021</v>
      </c>
      <c r="P367" s="7"/>
    </row>
    <row r="368" spans="1:16" ht="297" customHeight="1">
      <c r="A368" s="7" t="s">
        <v>1327</v>
      </c>
      <c r="B368" s="166">
        <v>39538</v>
      </c>
      <c r="C368" s="7" t="s">
        <v>1328</v>
      </c>
      <c r="D368" s="170" t="s">
        <v>1850</v>
      </c>
      <c r="E368" s="170" t="s">
        <v>4235</v>
      </c>
      <c r="F368" s="170" t="s">
        <v>47</v>
      </c>
      <c r="G368" s="170" t="s">
        <v>1046</v>
      </c>
      <c r="H368" s="170" t="s">
        <v>446</v>
      </c>
      <c r="I368" s="170" t="s">
        <v>182</v>
      </c>
      <c r="J368" s="170" t="s">
        <v>3559</v>
      </c>
      <c r="K368" s="170" t="s">
        <v>3558</v>
      </c>
      <c r="L368" s="170" t="s">
        <v>3561</v>
      </c>
      <c r="M368" s="7" t="s">
        <v>1875</v>
      </c>
      <c r="N368" s="7"/>
      <c r="O368" s="7" t="s">
        <v>4009</v>
      </c>
      <c r="P368" s="7"/>
    </row>
    <row r="369" spans="1:16" ht="216" customHeight="1">
      <c r="A369" s="7" t="s">
        <v>1329</v>
      </c>
      <c r="B369" s="166">
        <v>39534</v>
      </c>
      <c r="C369" s="7" t="s">
        <v>1330</v>
      </c>
      <c r="D369" s="170" t="s">
        <v>1853</v>
      </c>
      <c r="E369" s="170" t="s">
        <v>4225</v>
      </c>
      <c r="F369" s="170" t="s">
        <v>47</v>
      </c>
      <c r="G369" s="170" t="s">
        <v>1048</v>
      </c>
      <c r="H369" s="170" t="s">
        <v>464</v>
      </c>
      <c r="I369" s="170" t="s">
        <v>182</v>
      </c>
      <c r="J369" s="170" t="s">
        <v>3227</v>
      </c>
      <c r="K369" s="170" t="s">
        <v>1851</v>
      </c>
      <c r="L369" s="170" t="s">
        <v>3560</v>
      </c>
      <c r="M369" s="7" t="s">
        <v>1875</v>
      </c>
      <c r="N369" s="7"/>
      <c r="O369" s="7" t="s">
        <v>3768</v>
      </c>
      <c r="P369" s="7"/>
    </row>
    <row r="370" spans="1:16" ht="409.5" customHeight="1">
      <c r="A370" s="7" t="s">
        <v>1199</v>
      </c>
      <c r="B370" s="166">
        <v>39524</v>
      </c>
      <c r="C370" s="7" t="s">
        <v>1778</v>
      </c>
      <c r="D370" s="170" t="s">
        <v>4998</v>
      </c>
      <c r="E370" s="170" t="s">
        <v>4232</v>
      </c>
      <c r="F370" s="170" t="s">
        <v>47</v>
      </c>
      <c r="G370" s="170" t="s">
        <v>1046</v>
      </c>
      <c r="H370" s="170"/>
      <c r="I370" s="170" t="s">
        <v>1844</v>
      </c>
      <c r="J370" s="170"/>
      <c r="K370" s="170" t="s">
        <v>3715</v>
      </c>
      <c r="L370" s="170" t="s">
        <v>3714</v>
      </c>
      <c r="M370" s="7"/>
      <c r="N370" s="7"/>
      <c r="O370" s="7" t="s">
        <v>3935</v>
      </c>
      <c r="P370" s="7"/>
    </row>
    <row r="371" spans="1:16" ht="116" customHeight="1">
      <c r="A371" s="7" t="s">
        <v>1779</v>
      </c>
      <c r="B371" s="166">
        <v>39524</v>
      </c>
      <c r="C371" s="7" t="s">
        <v>1780</v>
      </c>
      <c r="D371" s="170" t="s">
        <v>1846</v>
      </c>
      <c r="E371" s="170" t="s">
        <v>4227</v>
      </c>
      <c r="F371" s="170" t="s">
        <v>3220</v>
      </c>
      <c r="G371" s="170"/>
      <c r="H371" s="170" t="s">
        <v>3127</v>
      </c>
      <c r="I371" s="170" t="s">
        <v>3711</v>
      </c>
      <c r="J371" s="170" t="s">
        <v>146</v>
      </c>
      <c r="K371" s="170" t="s">
        <v>3712</v>
      </c>
      <c r="L371" s="170" t="s">
        <v>3713</v>
      </c>
      <c r="M371" s="7"/>
      <c r="N371" s="7"/>
      <c r="O371" s="7" t="s">
        <v>3936</v>
      </c>
      <c r="P371" s="7"/>
    </row>
    <row r="372" spans="1:16" ht="40.5" customHeight="1">
      <c r="A372" s="7" t="s">
        <v>1781</v>
      </c>
      <c r="B372" s="166">
        <v>39517</v>
      </c>
      <c r="C372" s="7" t="s">
        <v>1782</v>
      </c>
      <c r="D372" s="170" t="s">
        <v>1855</v>
      </c>
      <c r="E372" s="170" t="s">
        <v>4227</v>
      </c>
      <c r="F372" s="170" t="s">
        <v>3299</v>
      </c>
      <c r="G372" s="170" t="s">
        <v>1046</v>
      </c>
      <c r="H372" s="170" t="s">
        <v>3136</v>
      </c>
      <c r="I372" s="170" t="s">
        <v>182</v>
      </c>
      <c r="J372" s="170" t="s">
        <v>63</v>
      </c>
      <c r="K372" s="170" t="s">
        <v>1854</v>
      </c>
      <c r="L372" s="170" t="s">
        <v>1852</v>
      </c>
      <c r="M372" s="7" t="s">
        <v>1889</v>
      </c>
      <c r="N372" s="7"/>
      <c r="O372" s="7" t="s">
        <v>3772</v>
      </c>
      <c r="P372" s="7"/>
    </row>
    <row r="373" spans="1:16" ht="41" customHeight="1">
      <c r="A373" s="7" t="s">
        <v>3184</v>
      </c>
      <c r="B373" s="166">
        <v>39511</v>
      </c>
      <c r="C373" s="7" t="s">
        <v>3185</v>
      </c>
      <c r="D373" s="170" t="s">
        <v>3186</v>
      </c>
      <c r="E373" s="170" t="s">
        <v>4230</v>
      </c>
      <c r="F373" s="170" t="s">
        <v>47</v>
      </c>
      <c r="G373" s="170" t="s">
        <v>1047</v>
      </c>
      <c r="H373" s="170" t="s">
        <v>3127</v>
      </c>
      <c r="I373" s="170" t="s">
        <v>3684</v>
      </c>
      <c r="J373" s="170"/>
      <c r="K373" s="170" t="s">
        <v>3728</v>
      </c>
      <c r="L373" s="170" t="s">
        <v>3729</v>
      </c>
      <c r="M373" s="7" t="s">
        <v>3730</v>
      </c>
      <c r="N373" s="7"/>
      <c r="O373" s="7" t="s">
        <v>3930</v>
      </c>
      <c r="P373" s="7"/>
    </row>
    <row r="374" spans="1:16" ht="310.5" customHeight="1">
      <c r="A374" s="7" t="s">
        <v>1783</v>
      </c>
      <c r="B374" s="166">
        <v>39507</v>
      </c>
      <c r="C374" s="7" t="s">
        <v>1784</v>
      </c>
      <c r="D374" s="170"/>
      <c r="E374" s="170"/>
      <c r="F374" s="170" t="s">
        <v>48</v>
      </c>
      <c r="G374" s="170"/>
      <c r="H374" s="170"/>
      <c r="I374" s="170"/>
      <c r="J374" s="170"/>
      <c r="K374" s="170"/>
      <c r="L374" s="170"/>
      <c r="M374" s="7"/>
      <c r="N374" s="7"/>
      <c r="O374" s="7"/>
      <c r="P374" s="7"/>
    </row>
    <row r="375" spans="1:16" ht="324" customHeight="1">
      <c r="A375" s="7" t="s">
        <v>1787</v>
      </c>
      <c r="B375" s="166">
        <v>39503</v>
      </c>
      <c r="C375" s="7" t="s">
        <v>1788</v>
      </c>
      <c r="D375" s="170"/>
      <c r="E375" s="170"/>
      <c r="F375" s="170" t="s">
        <v>48</v>
      </c>
      <c r="G375" s="170"/>
      <c r="H375" s="170"/>
      <c r="I375" s="170"/>
      <c r="J375" s="170"/>
      <c r="K375" s="170"/>
      <c r="L375" s="170"/>
      <c r="M375" s="7"/>
      <c r="N375" s="7"/>
      <c r="O375" s="7"/>
      <c r="P375" s="7"/>
    </row>
    <row r="376" spans="1:16" ht="297" customHeight="1">
      <c r="A376" s="7" t="s">
        <v>1224</v>
      </c>
      <c r="B376" s="166">
        <v>39503</v>
      </c>
      <c r="C376" s="7" t="s">
        <v>1225</v>
      </c>
      <c r="D376" s="170" t="s">
        <v>1858</v>
      </c>
      <c r="E376" s="170" t="s">
        <v>4230</v>
      </c>
      <c r="F376" s="170" t="s">
        <v>3299</v>
      </c>
      <c r="G376" s="170" t="s">
        <v>1046</v>
      </c>
      <c r="H376" s="170" t="s">
        <v>3127</v>
      </c>
      <c r="I376" s="170"/>
      <c r="J376" s="170"/>
      <c r="K376" s="170" t="s">
        <v>1856</v>
      </c>
      <c r="L376" s="170" t="s">
        <v>1857</v>
      </c>
      <c r="M376" s="7" t="s">
        <v>1004</v>
      </c>
      <c r="N376" s="7"/>
      <c r="O376" s="7" t="s">
        <v>3772</v>
      </c>
      <c r="P376" s="7"/>
    </row>
    <row r="377" spans="1:16" ht="310.5" customHeight="1">
      <c r="A377" s="7" t="s">
        <v>1789</v>
      </c>
      <c r="B377" s="166">
        <v>39500</v>
      </c>
      <c r="C377" s="7" t="s">
        <v>1790</v>
      </c>
      <c r="D377" s="170" t="s">
        <v>1860</v>
      </c>
      <c r="E377" s="170" t="s">
        <v>4227</v>
      </c>
      <c r="F377" s="170" t="s">
        <v>47</v>
      </c>
      <c r="G377" s="170" t="s">
        <v>1046</v>
      </c>
      <c r="H377" s="170" t="s">
        <v>446</v>
      </c>
      <c r="I377" s="170" t="s">
        <v>182</v>
      </c>
      <c r="J377" s="170" t="s">
        <v>63</v>
      </c>
      <c r="K377" s="170" t="s">
        <v>3155</v>
      </c>
      <c r="L377" s="170"/>
      <c r="M377" s="7" t="s">
        <v>1875</v>
      </c>
      <c r="N377" s="7" t="s">
        <v>3554</v>
      </c>
      <c r="O377" s="7" t="s">
        <v>3815</v>
      </c>
      <c r="P377" s="7"/>
    </row>
    <row r="378" spans="1:16" ht="146" customHeight="1">
      <c r="A378" s="7" t="s">
        <v>1791</v>
      </c>
      <c r="B378" s="166">
        <v>39499</v>
      </c>
      <c r="C378" s="7" t="s">
        <v>1792</v>
      </c>
      <c r="D378" s="170" t="s">
        <v>1862</v>
      </c>
      <c r="E378" s="170" t="s">
        <v>4229</v>
      </c>
      <c r="F378" s="170" t="s">
        <v>3220</v>
      </c>
      <c r="G378" s="170" t="s">
        <v>1046</v>
      </c>
      <c r="H378" s="170" t="s">
        <v>446</v>
      </c>
      <c r="I378" s="170" t="s">
        <v>157</v>
      </c>
      <c r="J378" s="170" t="s">
        <v>1054</v>
      </c>
      <c r="K378" s="170" t="s">
        <v>1861</v>
      </c>
      <c r="L378" s="170" t="s">
        <v>1863</v>
      </c>
      <c r="M378" s="7" t="s">
        <v>1005</v>
      </c>
      <c r="N378" s="7"/>
      <c r="O378" s="7" t="s">
        <v>3951</v>
      </c>
      <c r="P378" s="7"/>
    </row>
    <row r="379" spans="1:16" ht="409.5" customHeight="1">
      <c r="A379" s="7" t="s">
        <v>1793</v>
      </c>
      <c r="B379" s="166">
        <v>39493</v>
      </c>
      <c r="C379" s="7" t="s">
        <v>1794</v>
      </c>
      <c r="D379" s="170" t="s">
        <v>1865</v>
      </c>
      <c r="E379" s="170" t="s">
        <v>4225</v>
      </c>
      <c r="F379" s="170" t="s">
        <v>47</v>
      </c>
      <c r="G379" s="170" t="s">
        <v>1047</v>
      </c>
      <c r="H379" s="170" t="s">
        <v>3127</v>
      </c>
      <c r="I379" s="170" t="s">
        <v>182</v>
      </c>
      <c r="J379" s="170" t="s">
        <v>60</v>
      </c>
      <c r="K379" s="170" t="s">
        <v>1864</v>
      </c>
      <c r="L379" s="170" t="s">
        <v>1859</v>
      </c>
      <c r="M379" s="7" t="s">
        <v>1875</v>
      </c>
      <c r="N379" s="7"/>
      <c r="O379" s="7" t="s">
        <v>4022</v>
      </c>
      <c r="P379" s="7"/>
    </row>
    <row r="380" spans="1:16" ht="391.5" customHeight="1">
      <c r="A380" s="7" t="s">
        <v>726</v>
      </c>
      <c r="B380" s="166">
        <v>39491</v>
      </c>
      <c r="C380" s="7" t="s">
        <v>1795</v>
      </c>
      <c r="D380" s="170" t="s">
        <v>1866</v>
      </c>
      <c r="E380" s="170" t="s">
        <v>4229</v>
      </c>
      <c r="F380" s="170" t="s">
        <v>3220</v>
      </c>
      <c r="G380" s="170" t="s">
        <v>1046</v>
      </c>
      <c r="H380" s="170" t="s">
        <v>446</v>
      </c>
      <c r="I380" s="170" t="s">
        <v>182</v>
      </c>
      <c r="J380" s="170" t="s">
        <v>54</v>
      </c>
      <c r="K380" s="170" t="s">
        <v>1867</v>
      </c>
      <c r="L380" s="170" t="s">
        <v>3553</v>
      </c>
      <c r="M380" s="7" t="s">
        <v>1875</v>
      </c>
      <c r="N380" s="7"/>
      <c r="O380" s="7" t="s">
        <v>3992</v>
      </c>
      <c r="P380" s="7"/>
    </row>
    <row r="381" spans="1:16" s="15" customFormat="1" ht="27" customHeight="1">
      <c r="A381" s="7" t="s">
        <v>1796</v>
      </c>
      <c r="B381" s="166">
        <v>39479</v>
      </c>
      <c r="C381" s="7" t="s">
        <v>1797</v>
      </c>
      <c r="D381" s="170" t="s">
        <v>1870</v>
      </c>
      <c r="E381" s="170" t="s">
        <v>4233</v>
      </c>
      <c r="F381" s="170" t="s">
        <v>3299</v>
      </c>
      <c r="G381" s="170" t="s">
        <v>1046</v>
      </c>
      <c r="H381" s="170" t="s">
        <v>3127</v>
      </c>
      <c r="I381" s="170" t="s">
        <v>157</v>
      </c>
      <c r="J381" s="170" t="s">
        <v>153</v>
      </c>
      <c r="K381" s="170" t="s">
        <v>1869</v>
      </c>
      <c r="L381" s="170" t="s">
        <v>1868</v>
      </c>
      <c r="M381" s="7" t="s">
        <v>3311</v>
      </c>
      <c r="N381" s="7"/>
      <c r="O381" s="7" t="s">
        <v>3977</v>
      </c>
      <c r="P381" s="7"/>
    </row>
    <row r="382" spans="1:16" s="15" customFormat="1" ht="409.5" customHeight="1">
      <c r="A382" s="7" t="s">
        <v>1798</v>
      </c>
      <c r="B382" s="166">
        <v>39469</v>
      </c>
      <c r="C382" s="7" t="s">
        <v>1799</v>
      </c>
      <c r="D382" s="170" t="s">
        <v>1871</v>
      </c>
      <c r="E382" s="170" t="s">
        <v>4229</v>
      </c>
      <c r="F382" s="170" t="s">
        <v>3299</v>
      </c>
      <c r="G382" s="170" t="s">
        <v>1046</v>
      </c>
      <c r="H382" s="170" t="s">
        <v>446</v>
      </c>
      <c r="I382" s="170" t="s">
        <v>182</v>
      </c>
      <c r="J382" s="170" t="s">
        <v>153</v>
      </c>
      <c r="K382" s="170" t="s">
        <v>3551</v>
      </c>
      <c r="L382" s="170" t="s">
        <v>3552</v>
      </c>
      <c r="M382" s="7" t="s">
        <v>1875</v>
      </c>
      <c r="N382" s="7"/>
      <c r="O382" s="7" t="s">
        <v>4023</v>
      </c>
      <c r="P382" s="7"/>
    </row>
    <row r="383" spans="1:16" ht="40.5" customHeight="1">
      <c r="A383" s="7" t="s">
        <v>3200</v>
      </c>
      <c r="B383" s="166">
        <v>39462</v>
      </c>
      <c r="C383" s="7" t="s">
        <v>3199</v>
      </c>
      <c r="D383" s="170" t="s">
        <v>3202</v>
      </c>
      <c r="E383" s="170" t="s">
        <v>4228</v>
      </c>
      <c r="F383" s="170" t="s">
        <v>47</v>
      </c>
      <c r="G383" s="170" t="s">
        <v>1047</v>
      </c>
      <c r="H383" s="170" t="s">
        <v>3127</v>
      </c>
      <c r="I383" s="170" t="s">
        <v>3218</v>
      </c>
      <c r="J383" s="170"/>
      <c r="K383" s="170" t="s">
        <v>3939</v>
      </c>
      <c r="L383" s="170" t="s">
        <v>3201</v>
      </c>
      <c r="M383" s="7" t="s">
        <v>4611</v>
      </c>
      <c r="N383" s="7"/>
      <c r="O383" s="7" t="s">
        <v>3787</v>
      </c>
      <c r="P383" s="7"/>
    </row>
    <row r="384" spans="1:16" ht="310.5" customHeight="1">
      <c r="A384" s="7" t="s">
        <v>1226</v>
      </c>
      <c r="B384" s="166">
        <v>39458</v>
      </c>
      <c r="C384" s="7" t="s">
        <v>1800</v>
      </c>
      <c r="D384" s="170" t="s">
        <v>4999</v>
      </c>
      <c r="E384" s="170" t="s">
        <v>4225</v>
      </c>
      <c r="F384" s="170" t="s">
        <v>3220</v>
      </c>
      <c r="G384" s="170"/>
      <c r="H384" s="170"/>
      <c r="I384" s="170"/>
      <c r="J384" s="170"/>
      <c r="K384" s="170"/>
      <c r="L384" s="170"/>
      <c r="M384" s="7"/>
      <c r="N384" s="7"/>
      <c r="O384" s="7"/>
      <c r="P384" s="7"/>
    </row>
    <row r="385" spans="1:16" ht="409.5" customHeight="1">
      <c r="A385" s="7" t="s">
        <v>1801</v>
      </c>
      <c r="B385" s="166">
        <v>39457</v>
      </c>
      <c r="C385" s="7" t="s">
        <v>1802</v>
      </c>
      <c r="D385" s="170" t="s">
        <v>1874</v>
      </c>
      <c r="E385" s="170" t="s">
        <v>4225</v>
      </c>
      <c r="F385" s="170" t="s">
        <v>3287</v>
      </c>
      <c r="G385" s="170" t="s">
        <v>1047</v>
      </c>
      <c r="H385" s="170" t="s">
        <v>464</v>
      </c>
      <c r="I385" s="170" t="s">
        <v>182</v>
      </c>
      <c r="J385" s="170" t="s">
        <v>327</v>
      </c>
      <c r="K385" s="170" t="s">
        <v>1873</v>
      </c>
      <c r="L385" s="170" t="s">
        <v>3550</v>
      </c>
      <c r="M385" s="7" t="s">
        <v>1875</v>
      </c>
      <c r="N385" s="7" t="s">
        <v>5166</v>
      </c>
      <c r="O385" s="7" t="s">
        <v>4025</v>
      </c>
      <c r="P385" s="7"/>
    </row>
    <row r="386" spans="1:16" ht="40.5" customHeight="1">
      <c r="A386" s="18" t="s">
        <v>1890</v>
      </c>
      <c r="B386" s="156" t="s">
        <v>4499</v>
      </c>
      <c r="C386" s="18" t="s">
        <v>1891</v>
      </c>
      <c r="D386" s="18"/>
      <c r="E386" s="18" t="s">
        <v>4280</v>
      </c>
      <c r="F386" s="18" t="s">
        <v>48</v>
      </c>
      <c r="G386" s="18"/>
      <c r="H386" s="18"/>
      <c r="I386" s="18"/>
      <c r="J386" s="18"/>
      <c r="K386" s="18"/>
      <c r="L386" s="18"/>
      <c r="M386" s="18"/>
      <c r="N386" s="18"/>
      <c r="O386" s="18"/>
      <c r="P386" s="18"/>
    </row>
    <row r="387" spans="1:16" ht="256.5" customHeight="1">
      <c r="A387" s="18" t="s">
        <v>1892</v>
      </c>
      <c r="B387" s="156" t="s">
        <v>4500</v>
      </c>
      <c r="C387" s="18" t="s">
        <v>1893</v>
      </c>
      <c r="D387" s="18"/>
      <c r="E387" s="18" t="s">
        <v>4229</v>
      </c>
      <c r="F387" s="18" t="s">
        <v>48</v>
      </c>
      <c r="G387" s="18"/>
      <c r="H387" s="18" t="s">
        <v>1894</v>
      </c>
      <c r="I387" s="18"/>
      <c r="J387" s="18"/>
      <c r="K387" s="18" t="s">
        <v>1895</v>
      </c>
      <c r="L387" s="18"/>
      <c r="M387" s="18"/>
      <c r="N387" s="18"/>
      <c r="O387" s="18"/>
      <c r="P387" s="18"/>
    </row>
    <row r="388" spans="1:16" ht="409.5" customHeight="1">
      <c r="A388" s="18" t="s">
        <v>1900</v>
      </c>
      <c r="B388" s="156" t="s">
        <v>4505</v>
      </c>
      <c r="C388" s="18" t="s">
        <v>3444</v>
      </c>
      <c r="D388" s="18" t="s">
        <v>4508</v>
      </c>
      <c r="E388" s="18" t="s">
        <v>4230</v>
      </c>
      <c r="F388" s="18" t="s">
        <v>3220</v>
      </c>
      <c r="G388" s="18" t="s">
        <v>1046</v>
      </c>
      <c r="H388" s="18" t="s">
        <v>1894</v>
      </c>
      <c r="I388" s="18" t="s">
        <v>182</v>
      </c>
      <c r="J388" s="18" t="s">
        <v>3445</v>
      </c>
      <c r="K388" s="18" t="s">
        <v>1903</v>
      </c>
      <c r="L388" s="18" t="s">
        <v>4506</v>
      </c>
      <c r="M388" s="18"/>
      <c r="N388" s="18"/>
      <c r="O388" s="18" t="s">
        <v>3842</v>
      </c>
      <c r="P388" s="18"/>
    </row>
    <row r="389" spans="1:16" ht="229.5" customHeight="1">
      <c r="A389" s="18" t="s">
        <v>1321</v>
      </c>
      <c r="B389" s="156" t="s">
        <v>4501</v>
      </c>
      <c r="C389" s="18"/>
      <c r="D389" s="18"/>
      <c r="E389" s="18" t="s">
        <v>4232</v>
      </c>
      <c r="F389" s="18" t="s">
        <v>3220</v>
      </c>
      <c r="G389" s="18" t="s">
        <v>1046</v>
      </c>
      <c r="H389" s="18" t="s">
        <v>2339</v>
      </c>
      <c r="I389" s="18" t="s">
        <v>3508</v>
      </c>
      <c r="J389" s="18"/>
      <c r="K389" s="18" t="s">
        <v>4502</v>
      </c>
      <c r="L389" s="18" t="s">
        <v>4503</v>
      </c>
      <c r="M389" s="18"/>
      <c r="N389" s="18" t="s">
        <v>4504</v>
      </c>
      <c r="O389" s="18" t="s">
        <v>3935</v>
      </c>
      <c r="P389" s="18"/>
    </row>
    <row r="390" spans="1:16" ht="270" customHeight="1">
      <c r="A390" s="18" t="s">
        <v>1904</v>
      </c>
      <c r="B390" s="156" t="s">
        <v>4507</v>
      </c>
      <c r="C390" s="18" t="s">
        <v>1905</v>
      </c>
      <c r="D390" s="18" t="s">
        <v>4508</v>
      </c>
      <c r="E390" s="18" t="s">
        <v>4230</v>
      </c>
      <c r="F390" s="18" t="s">
        <v>1898</v>
      </c>
      <c r="G390" s="18"/>
      <c r="H390" s="18"/>
      <c r="I390" s="18"/>
      <c r="J390" s="18"/>
      <c r="K390" s="18"/>
      <c r="L390" s="18"/>
      <c r="M390" s="18"/>
      <c r="N390" s="18"/>
      <c r="O390" s="18"/>
      <c r="P390" s="18"/>
    </row>
    <row r="391" spans="1:16" ht="409.5" customHeight="1">
      <c r="A391" s="18" t="s">
        <v>1906</v>
      </c>
      <c r="B391" s="156" t="s">
        <v>4509</v>
      </c>
      <c r="C391" s="18" t="s">
        <v>3448</v>
      </c>
      <c r="D391" s="18" t="s">
        <v>4511</v>
      </c>
      <c r="E391" s="18" t="s">
        <v>4230</v>
      </c>
      <c r="F391" s="18" t="s">
        <v>3299</v>
      </c>
      <c r="G391" s="18" t="s">
        <v>1046</v>
      </c>
      <c r="H391" s="18" t="s">
        <v>1907</v>
      </c>
      <c r="I391" s="18" t="s">
        <v>1908</v>
      </c>
      <c r="J391" s="18" t="s">
        <v>1909</v>
      </c>
      <c r="K391" s="18" t="s">
        <v>1910</v>
      </c>
      <c r="L391" s="18" t="s">
        <v>1911</v>
      </c>
      <c r="M391" s="18"/>
      <c r="N391" s="18"/>
      <c r="O391" s="18" t="s">
        <v>3772</v>
      </c>
      <c r="P391" s="18"/>
    </row>
    <row r="392" spans="1:16" ht="409.5" customHeight="1">
      <c r="A392" s="18" t="s">
        <v>1912</v>
      </c>
      <c r="B392" s="156" t="s">
        <v>4510</v>
      </c>
      <c r="C392" s="18" t="s">
        <v>1913</v>
      </c>
      <c r="D392" s="18" t="s">
        <v>1871</v>
      </c>
      <c r="E392" s="18" t="s">
        <v>4229</v>
      </c>
      <c r="F392" s="18" t="s">
        <v>1914</v>
      </c>
      <c r="G392" s="18" t="s">
        <v>3219</v>
      </c>
      <c r="H392" s="18" t="s">
        <v>1916</v>
      </c>
      <c r="I392" s="18" t="s">
        <v>1908</v>
      </c>
      <c r="J392" s="18" t="s">
        <v>1917</v>
      </c>
      <c r="K392" s="18" t="s">
        <v>1918</v>
      </c>
      <c r="L392" s="18" t="s">
        <v>4512</v>
      </c>
      <c r="M392" s="18"/>
      <c r="N392" s="18" t="s">
        <v>1915</v>
      </c>
      <c r="O392" s="18" t="s">
        <v>3759</v>
      </c>
      <c r="P392" s="18"/>
    </row>
    <row r="393" spans="1:16" ht="148.5" customHeight="1">
      <c r="A393" s="18" t="s">
        <v>1919</v>
      </c>
      <c r="B393" s="156" t="s">
        <v>4510</v>
      </c>
      <c r="C393" s="18" t="s">
        <v>1920</v>
      </c>
      <c r="D393" s="18" t="s">
        <v>4516</v>
      </c>
      <c r="E393" s="18" t="s">
        <v>4230</v>
      </c>
      <c r="F393" s="18" t="s">
        <v>1897</v>
      </c>
      <c r="G393" s="18" t="s">
        <v>3219</v>
      </c>
      <c r="H393" s="18" t="s">
        <v>446</v>
      </c>
      <c r="I393" s="18" t="s">
        <v>157</v>
      </c>
      <c r="J393" s="18" t="s">
        <v>53</v>
      </c>
      <c r="K393" s="18" t="s">
        <v>4513</v>
      </c>
      <c r="L393" s="18" t="s">
        <v>4514</v>
      </c>
      <c r="M393" s="18"/>
      <c r="N393" s="18" t="s">
        <v>3449</v>
      </c>
      <c r="O393" s="18" t="s">
        <v>3759</v>
      </c>
      <c r="P393" s="18"/>
    </row>
    <row r="394" spans="1:16" ht="391.5" customHeight="1">
      <c r="A394" s="18" t="s">
        <v>1896</v>
      </c>
      <c r="B394" s="156" t="s">
        <v>4515</v>
      </c>
      <c r="C394" s="18" t="s">
        <v>3453</v>
      </c>
      <c r="D394" s="18" t="s">
        <v>4519</v>
      </c>
      <c r="E394" s="18" t="s">
        <v>4227</v>
      </c>
      <c r="F394" s="18" t="s">
        <v>1897</v>
      </c>
      <c r="G394" s="18" t="s">
        <v>3219</v>
      </c>
      <c r="H394" s="18" t="s">
        <v>446</v>
      </c>
      <c r="I394" s="18" t="s">
        <v>3877</v>
      </c>
      <c r="J394" s="18"/>
      <c r="K394" s="18" t="s">
        <v>4517</v>
      </c>
      <c r="L394" s="18" t="s">
        <v>5645</v>
      </c>
      <c r="M394" s="18"/>
      <c r="N394" s="18"/>
      <c r="O394" s="18" t="s">
        <v>3849</v>
      </c>
      <c r="P394" s="18" t="s">
        <v>3454</v>
      </c>
    </row>
    <row r="395" spans="1:16" ht="409.5" customHeight="1">
      <c r="A395" s="18" t="s">
        <v>1922</v>
      </c>
      <c r="B395" s="156" t="s">
        <v>4518</v>
      </c>
      <c r="C395" s="18" t="s">
        <v>3450</v>
      </c>
      <c r="D395" s="18" t="s">
        <v>4523</v>
      </c>
      <c r="E395" s="18" t="s">
        <v>4226</v>
      </c>
      <c r="F395" s="18" t="s">
        <v>3220</v>
      </c>
      <c r="G395" s="18" t="s">
        <v>1048</v>
      </c>
      <c r="H395" s="18" t="s">
        <v>1923</v>
      </c>
      <c r="I395" s="18" t="s">
        <v>1924</v>
      </c>
      <c r="J395" s="18" t="s">
        <v>1925</v>
      </c>
      <c r="K395" s="18" t="s">
        <v>1926</v>
      </c>
      <c r="L395" s="18" t="s">
        <v>4520</v>
      </c>
      <c r="M395" s="18"/>
      <c r="N395" s="18" t="s">
        <v>4521</v>
      </c>
      <c r="O395" s="18" t="s">
        <v>3759</v>
      </c>
      <c r="P395" s="18"/>
    </row>
    <row r="396" spans="1:16" ht="409.5" customHeight="1">
      <c r="A396" s="18" t="s">
        <v>1927</v>
      </c>
      <c r="B396" s="156" t="s">
        <v>4522</v>
      </c>
      <c r="C396" s="18" t="s">
        <v>1928</v>
      </c>
      <c r="D396" s="18"/>
      <c r="E396" s="18" t="s">
        <v>4280</v>
      </c>
      <c r="F396" s="18" t="s">
        <v>48</v>
      </c>
      <c r="G396" s="18"/>
      <c r="H396" s="18"/>
      <c r="I396" s="18"/>
      <c r="J396" s="18"/>
      <c r="K396" s="18" t="s">
        <v>1929</v>
      </c>
      <c r="L396" s="18"/>
      <c r="M396" s="18"/>
      <c r="N396" s="18"/>
      <c r="O396" s="18" t="s">
        <v>3759</v>
      </c>
      <c r="P396" s="18"/>
    </row>
    <row r="397" spans="1:16" ht="40.5" customHeight="1">
      <c r="A397" s="18" t="s">
        <v>1933</v>
      </c>
      <c r="B397" s="156" t="s">
        <v>4522</v>
      </c>
      <c r="C397" s="18" t="s">
        <v>5025</v>
      </c>
      <c r="D397" s="18" t="s">
        <v>4528</v>
      </c>
      <c r="E397" s="18" t="s">
        <v>4226</v>
      </c>
      <c r="F397" s="18" t="s">
        <v>1914</v>
      </c>
      <c r="G397" s="18" t="s">
        <v>1046</v>
      </c>
      <c r="H397" s="18" t="s">
        <v>1935</v>
      </c>
      <c r="I397" s="18" t="s">
        <v>1936</v>
      </c>
      <c r="J397" s="18" t="s">
        <v>1937</v>
      </c>
      <c r="K397" s="18" t="s">
        <v>4524</v>
      </c>
      <c r="L397" s="18" t="s">
        <v>4525</v>
      </c>
      <c r="M397" s="18"/>
      <c r="N397" s="18" t="s">
        <v>1934</v>
      </c>
      <c r="O397" s="18" t="s">
        <v>4028</v>
      </c>
      <c r="P397" s="18"/>
    </row>
    <row r="398" spans="1:16" ht="409.5" customHeight="1">
      <c r="A398" s="18" t="s">
        <v>4526</v>
      </c>
      <c r="B398" s="156" t="s">
        <v>4527</v>
      </c>
      <c r="C398" s="18" t="s">
        <v>3451</v>
      </c>
      <c r="D398" s="18" t="s">
        <v>4531</v>
      </c>
      <c r="E398" s="18" t="s">
        <v>4227</v>
      </c>
      <c r="F398" s="18" t="s">
        <v>1901</v>
      </c>
      <c r="G398" s="18" t="s">
        <v>1046</v>
      </c>
      <c r="H398" s="18" t="s">
        <v>4529</v>
      </c>
      <c r="I398" s="18" t="s">
        <v>1908</v>
      </c>
      <c r="J398" s="18" t="s">
        <v>60</v>
      </c>
      <c r="K398" s="18" t="s">
        <v>1939</v>
      </c>
      <c r="L398" s="18" t="s">
        <v>1940</v>
      </c>
      <c r="M398" s="18"/>
      <c r="N398" s="18" t="s">
        <v>3452</v>
      </c>
      <c r="O398" s="18" t="s">
        <v>3924</v>
      </c>
      <c r="P398" s="18"/>
    </row>
    <row r="399" spans="1:16" ht="202.5" customHeight="1">
      <c r="A399" s="18" t="s">
        <v>1941</v>
      </c>
      <c r="B399" s="156" t="s">
        <v>4530</v>
      </c>
      <c r="C399" s="18" t="s">
        <v>1942</v>
      </c>
      <c r="D399" s="18" t="s">
        <v>4533</v>
      </c>
      <c r="E399" s="18" t="s">
        <v>4280</v>
      </c>
      <c r="F399" s="18" t="s">
        <v>48</v>
      </c>
      <c r="G399" s="18"/>
      <c r="H399" s="18"/>
      <c r="I399" s="18"/>
      <c r="J399" s="18"/>
      <c r="K399" s="18"/>
      <c r="L399" s="18"/>
      <c r="M399" s="18"/>
      <c r="N399" s="18"/>
      <c r="O399" s="18"/>
      <c r="P399" s="18"/>
    </row>
    <row r="400" spans="1:16" ht="40.5" customHeight="1">
      <c r="A400" s="18" t="s">
        <v>1943</v>
      </c>
      <c r="B400" s="156" t="s">
        <v>4532</v>
      </c>
      <c r="C400" s="18" t="s">
        <v>3513</v>
      </c>
      <c r="D400" s="18" t="s">
        <v>4533</v>
      </c>
      <c r="E400" s="18" t="s">
        <v>4229</v>
      </c>
      <c r="F400" s="18" t="s">
        <v>47</v>
      </c>
      <c r="G400" s="18" t="s">
        <v>1046</v>
      </c>
      <c r="H400" s="18" t="s">
        <v>446</v>
      </c>
      <c r="I400" s="18" t="s">
        <v>182</v>
      </c>
      <c r="J400" s="18" t="s">
        <v>54</v>
      </c>
      <c r="K400" s="18" t="s">
        <v>4029</v>
      </c>
      <c r="L400" s="18" t="s">
        <v>4534</v>
      </c>
      <c r="M400" s="18"/>
      <c r="N400" s="18"/>
      <c r="O400" s="18" t="s">
        <v>3968</v>
      </c>
      <c r="P400" s="18"/>
    </row>
    <row r="401" spans="1:16" ht="189" customHeight="1">
      <c r="A401" s="18" t="s">
        <v>1944</v>
      </c>
      <c r="B401" s="156" t="s">
        <v>4535</v>
      </c>
      <c r="C401" s="18" t="s">
        <v>1945</v>
      </c>
      <c r="D401" s="18" t="s">
        <v>4538</v>
      </c>
      <c r="E401" s="18" t="s">
        <v>4228</v>
      </c>
      <c r="F401" s="18" t="s">
        <v>1914</v>
      </c>
      <c r="G401" s="18" t="s">
        <v>1046</v>
      </c>
      <c r="H401" s="18" t="s">
        <v>1907</v>
      </c>
      <c r="I401" s="18" t="s">
        <v>1908</v>
      </c>
      <c r="J401" s="18" t="s">
        <v>1946</v>
      </c>
      <c r="K401" s="18" t="s">
        <v>4536</v>
      </c>
      <c r="L401" s="18" t="s">
        <v>1947</v>
      </c>
      <c r="M401" s="18"/>
      <c r="N401" s="18"/>
      <c r="O401" s="18" t="s">
        <v>3772</v>
      </c>
      <c r="P401" s="18"/>
    </row>
    <row r="402" spans="1:16" ht="409.5" customHeight="1">
      <c r="A402" s="18" t="s">
        <v>1948</v>
      </c>
      <c r="B402" s="156" t="s">
        <v>4537</v>
      </c>
      <c r="C402" s="18" t="s">
        <v>1949</v>
      </c>
      <c r="D402" s="18"/>
      <c r="E402" s="18" t="s">
        <v>4235</v>
      </c>
      <c r="F402" s="18" t="s">
        <v>48</v>
      </c>
      <c r="G402" s="18"/>
      <c r="H402" s="18"/>
      <c r="I402" s="18"/>
      <c r="J402" s="18"/>
      <c r="K402" s="18"/>
      <c r="L402" s="18"/>
      <c r="M402" s="18"/>
      <c r="N402" s="18"/>
      <c r="O402" s="18"/>
      <c r="P402" s="18"/>
    </row>
    <row r="403" spans="1:16" ht="409.5" customHeight="1">
      <c r="A403" s="18" t="s">
        <v>1951</v>
      </c>
      <c r="B403" s="156" t="s">
        <v>4539</v>
      </c>
      <c r="C403" s="18" t="s">
        <v>1952</v>
      </c>
      <c r="D403" s="18"/>
      <c r="E403" s="18" t="s">
        <v>4232</v>
      </c>
      <c r="F403" s="18" t="s">
        <v>1898</v>
      </c>
      <c r="G403" s="18"/>
      <c r="H403" s="18" t="s">
        <v>1894</v>
      </c>
      <c r="I403" s="18"/>
      <c r="J403" s="18"/>
      <c r="K403" s="18" t="s">
        <v>1953</v>
      </c>
      <c r="L403" s="18" t="s">
        <v>1954</v>
      </c>
      <c r="M403" s="18"/>
      <c r="N403" s="18"/>
      <c r="O403" s="18" t="s">
        <v>3993</v>
      </c>
      <c r="P403" s="18"/>
    </row>
    <row r="404" spans="1:16" ht="409.5" customHeight="1">
      <c r="A404" s="18" t="s">
        <v>1955</v>
      </c>
      <c r="B404" s="156" t="s">
        <v>4540</v>
      </c>
      <c r="C404" s="18" t="s">
        <v>3455</v>
      </c>
      <c r="D404" s="18" t="s">
        <v>4543</v>
      </c>
      <c r="E404" s="18" t="s">
        <v>4229</v>
      </c>
      <c r="F404" s="18" t="s">
        <v>3220</v>
      </c>
      <c r="G404" s="18" t="s">
        <v>1046</v>
      </c>
      <c r="H404" s="18" t="s">
        <v>1894</v>
      </c>
      <c r="I404" s="18" t="s">
        <v>1956</v>
      </c>
      <c r="J404" s="18"/>
      <c r="K404" s="18" t="s">
        <v>3509</v>
      </c>
      <c r="L404" s="18" t="s">
        <v>3510</v>
      </c>
      <c r="M404" s="18"/>
      <c r="N404" s="18" t="s">
        <v>4541</v>
      </c>
      <c r="O404" s="18" t="s">
        <v>4030</v>
      </c>
      <c r="P404" s="18"/>
    </row>
    <row r="405" spans="1:16" ht="364.5" customHeight="1">
      <c r="A405" s="18" t="s">
        <v>3511</v>
      </c>
      <c r="B405" s="156" t="s">
        <v>4542</v>
      </c>
      <c r="C405" s="18" t="s">
        <v>3456</v>
      </c>
      <c r="D405" s="18" t="s">
        <v>4545</v>
      </c>
      <c r="E405" s="18" t="s">
        <v>4227</v>
      </c>
      <c r="F405" s="18" t="s">
        <v>3220</v>
      </c>
      <c r="G405" s="18" t="s">
        <v>1046</v>
      </c>
      <c r="H405" s="18" t="s">
        <v>446</v>
      </c>
      <c r="I405" s="18" t="s">
        <v>1957</v>
      </c>
      <c r="J405" s="18" t="s">
        <v>60</v>
      </c>
      <c r="K405" s="18" t="s">
        <v>4032</v>
      </c>
      <c r="L405" s="18" t="s">
        <v>1959</v>
      </c>
      <c r="M405" s="18"/>
      <c r="N405" s="18" t="s">
        <v>5043</v>
      </c>
      <c r="O405" s="18" t="s">
        <v>4031</v>
      </c>
      <c r="P405" s="18"/>
    </row>
    <row r="406" spans="1:16" ht="409.5" customHeight="1">
      <c r="A406" s="18" t="s">
        <v>1960</v>
      </c>
      <c r="B406" s="156" t="s">
        <v>4544</v>
      </c>
      <c r="C406" s="18" t="s">
        <v>3457</v>
      </c>
      <c r="D406" s="18" t="s">
        <v>4550</v>
      </c>
      <c r="E406" s="18" t="s">
        <v>4280</v>
      </c>
      <c r="F406" s="18" t="s">
        <v>1897</v>
      </c>
      <c r="G406" s="18" t="s">
        <v>1046</v>
      </c>
      <c r="H406" s="18" t="s">
        <v>3154</v>
      </c>
      <c r="I406" s="18" t="s">
        <v>5694</v>
      </c>
      <c r="J406" s="18"/>
      <c r="K406" s="18" t="s">
        <v>4546</v>
      </c>
      <c r="L406" s="18" t="s">
        <v>4547</v>
      </c>
      <c r="M406" s="18"/>
      <c r="N406" s="18" t="s">
        <v>3514</v>
      </c>
      <c r="O406" s="18" t="s">
        <v>4548</v>
      </c>
      <c r="P406" s="18"/>
    </row>
    <row r="407" spans="1:16" ht="409.5" customHeight="1">
      <c r="A407" s="18" t="s">
        <v>1961</v>
      </c>
      <c r="B407" s="156" t="s">
        <v>4549</v>
      </c>
      <c r="C407" s="18" t="s">
        <v>1962</v>
      </c>
      <c r="D407" s="18"/>
      <c r="E407" s="18" t="s">
        <v>4280</v>
      </c>
      <c r="F407" s="18" t="s">
        <v>48</v>
      </c>
      <c r="G407" s="18"/>
      <c r="H407" s="18" t="s">
        <v>1938</v>
      </c>
      <c r="I407" s="18"/>
      <c r="J407" s="18"/>
      <c r="K407" s="18" t="s">
        <v>1963</v>
      </c>
      <c r="L407" s="18"/>
      <c r="M407" s="18"/>
      <c r="N407" s="18"/>
      <c r="O407" s="18"/>
      <c r="P407" s="18"/>
    </row>
    <row r="408" spans="1:16" ht="40.5" customHeight="1">
      <c r="A408" s="18" t="s">
        <v>1964</v>
      </c>
      <c r="B408" s="156" t="s">
        <v>4551</v>
      </c>
      <c r="C408" s="18" t="s">
        <v>3515</v>
      </c>
      <c r="D408" s="18" t="s">
        <v>4557</v>
      </c>
      <c r="E408" s="18" t="s">
        <v>4231</v>
      </c>
      <c r="F408" s="18" t="s">
        <v>1897</v>
      </c>
      <c r="G408" s="18" t="s">
        <v>3219</v>
      </c>
      <c r="H408" s="18" t="s">
        <v>455</v>
      </c>
      <c r="I408" s="18" t="s">
        <v>182</v>
      </c>
      <c r="J408" s="18" t="s">
        <v>60</v>
      </c>
      <c r="K408" s="18" t="s">
        <v>4552</v>
      </c>
      <c r="L408" s="18" t="s">
        <v>4553</v>
      </c>
      <c r="M408" s="18"/>
      <c r="N408" s="18" t="s">
        <v>4554</v>
      </c>
      <c r="O408" s="18" t="s">
        <v>4555</v>
      </c>
      <c r="P408" s="18"/>
    </row>
    <row r="409" spans="1:16" ht="40.5" customHeight="1">
      <c r="A409" s="18" t="s">
        <v>4034</v>
      </c>
      <c r="B409" s="156" t="s">
        <v>4556</v>
      </c>
      <c r="C409" s="18" t="s">
        <v>3458</v>
      </c>
      <c r="D409" s="18" t="s">
        <v>4559</v>
      </c>
      <c r="E409" s="18" t="s">
        <v>4230</v>
      </c>
      <c r="F409" s="18" t="s">
        <v>3220</v>
      </c>
      <c r="G409" s="18" t="s">
        <v>1046</v>
      </c>
      <c r="H409" s="18" t="s">
        <v>1907</v>
      </c>
      <c r="I409" s="18" t="s">
        <v>1924</v>
      </c>
      <c r="J409" s="18" t="s">
        <v>1925</v>
      </c>
      <c r="K409" s="18" t="s">
        <v>1965</v>
      </c>
      <c r="L409" s="18" t="s">
        <v>1966</v>
      </c>
      <c r="M409" s="18"/>
      <c r="N409" s="18" t="s">
        <v>4035</v>
      </c>
      <c r="O409" s="18" t="s">
        <v>4033</v>
      </c>
      <c r="P409" s="18"/>
    </row>
    <row r="410" spans="1:16" ht="409.5" customHeight="1">
      <c r="A410" s="18" t="s">
        <v>1967</v>
      </c>
      <c r="B410" s="156" t="s">
        <v>4558</v>
      </c>
      <c r="C410" s="18" t="s">
        <v>1968</v>
      </c>
      <c r="D410" s="18"/>
      <c r="E410" s="18" t="s">
        <v>4231</v>
      </c>
      <c r="F410" s="18" t="s">
        <v>48</v>
      </c>
      <c r="G410" s="18"/>
      <c r="H410" s="18"/>
      <c r="I410" s="18"/>
      <c r="J410" s="18"/>
      <c r="K410" s="18"/>
      <c r="L410" s="18"/>
      <c r="M410" s="18"/>
      <c r="N410" s="18"/>
      <c r="O410" s="18"/>
      <c r="P410" s="18"/>
    </row>
    <row r="411" spans="1:16" ht="409.5" customHeight="1">
      <c r="A411" s="18" t="s">
        <v>1969</v>
      </c>
      <c r="B411" s="156" t="s">
        <v>4560</v>
      </c>
      <c r="C411" s="18" t="s">
        <v>1970</v>
      </c>
      <c r="D411" s="18"/>
      <c r="E411" s="18" t="s">
        <v>4227</v>
      </c>
      <c r="F411" s="18" t="s">
        <v>1898</v>
      </c>
      <c r="G411" s="18"/>
      <c r="H411" s="18"/>
      <c r="I411" s="18"/>
      <c r="J411" s="18"/>
      <c r="K411" s="18"/>
      <c r="L411" s="18"/>
      <c r="M411" s="18"/>
      <c r="N411" s="18"/>
      <c r="O411" s="18"/>
      <c r="P411" s="18"/>
    </row>
    <row r="412" spans="1:16" ht="202.5" customHeight="1">
      <c r="A412" s="18" t="s">
        <v>3517</v>
      </c>
      <c r="B412" s="156" t="s">
        <v>4561</v>
      </c>
      <c r="C412" s="18" t="s">
        <v>3516</v>
      </c>
      <c r="D412" s="18" t="s">
        <v>4523</v>
      </c>
      <c r="E412" s="18" t="s">
        <v>4226</v>
      </c>
      <c r="F412" s="18" t="s">
        <v>1897</v>
      </c>
      <c r="G412" s="18" t="s">
        <v>1048</v>
      </c>
      <c r="H412" s="18" t="s">
        <v>456</v>
      </c>
      <c r="I412" s="18" t="s">
        <v>182</v>
      </c>
      <c r="J412" s="18" t="s">
        <v>356</v>
      </c>
      <c r="K412" s="18" t="s">
        <v>1926</v>
      </c>
      <c r="L412" s="18" t="s">
        <v>4562</v>
      </c>
      <c r="M412" s="18"/>
      <c r="N412" s="18" t="s">
        <v>4563</v>
      </c>
      <c r="O412" s="18" t="s">
        <v>3759</v>
      </c>
      <c r="P412" s="18"/>
    </row>
    <row r="413" spans="1:16" ht="40.5" customHeight="1">
      <c r="A413" s="18" t="s">
        <v>4564</v>
      </c>
      <c r="B413" s="156" t="s">
        <v>4565</v>
      </c>
      <c r="C413" s="18" t="s">
        <v>3459</v>
      </c>
      <c r="D413" s="18" t="s">
        <v>4568</v>
      </c>
      <c r="E413" s="18" t="s">
        <v>4230</v>
      </c>
      <c r="F413" s="18" t="s">
        <v>47</v>
      </c>
      <c r="G413" s="18" t="s">
        <v>1046</v>
      </c>
      <c r="H413" s="18" t="s">
        <v>1894</v>
      </c>
      <c r="I413" s="18" t="s">
        <v>1924</v>
      </c>
      <c r="J413" s="18" t="s">
        <v>1971</v>
      </c>
      <c r="K413" s="18" t="s">
        <v>1972</v>
      </c>
      <c r="L413" s="18" t="s">
        <v>1973</v>
      </c>
      <c r="M413" s="18"/>
      <c r="N413" s="18" t="s">
        <v>4566</v>
      </c>
      <c r="O413" s="18" t="s">
        <v>3768</v>
      </c>
      <c r="P413" s="18"/>
    </row>
    <row r="414" spans="1:16" ht="409.5" customHeight="1">
      <c r="A414" s="18" t="s">
        <v>1974</v>
      </c>
      <c r="B414" s="156" t="s">
        <v>4567</v>
      </c>
      <c r="C414" s="18" t="s">
        <v>1975</v>
      </c>
      <c r="D414" s="18"/>
      <c r="E414" s="18" t="s">
        <v>4280</v>
      </c>
      <c r="F414" s="18" t="s">
        <v>48</v>
      </c>
      <c r="G414" s="18"/>
      <c r="H414" s="18"/>
      <c r="I414" s="18"/>
      <c r="J414" s="18"/>
      <c r="K414" s="18"/>
      <c r="L414" s="18"/>
      <c r="M414" s="18"/>
      <c r="N414" s="18"/>
      <c r="O414" s="18"/>
      <c r="P414" s="18"/>
    </row>
    <row r="415" spans="1:16" ht="337.5" customHeight="1">
      <c r="A415" s="18" t="s">
        <v>1976</v>
      </c>
      <c r="B415" s="156" t="s">
        <v>4569</v>
      </c>
      <c r="C415" s="18" t="s">
        <v>3460</v>
      </c>
      <c r="D415" s="18" t="s">
        <v>1752</v>
      </c>
      <c r="E415" s="18" t="s">
        <v>4228</v>
      </c>
      <c r="F415" s="18" t="s">
        <v>3220</v>
      </c>
      <c r="G415" s="18" t="s">
        <v>1046</v>
      </c>
      <c r="H415" s="18" t="s">
        <v>1894</v>
      </c>
      <c r="I415" s="18" t="s">
        <v>3461</v>
      </c>
      <c r="J415" s="18" t="s">
        <v>1917</v>
      </c>
      <c r="K415" s="18" t="s">
        <v>1977</v>
      </c>
      <c r="L415" s="18" t="s">
        <v>1978</v>
      </c>
      <c r="M415" s="18"/>
      <c r="N415" s="18" t="s">
        <v>4570</v>
      </c>
      <c r="O415" s="18" t="s">
        <v>3853</v>
      </c>
      <c r="P415" s="18"/>
    </row>
    <row r="416" spans="1:16" ht="409.5" customHeight="1">
      <c r="A416" s="18" t="s">
        <v>1979</v>
      </c>
      <c r="B416" s="156" t="s">
        <v>4571</v>
      </c>
      <c r="C416" s="18" t="s">
        <v>1980</v>
      </c>
      <c r="D416" s="18" t="s">
        <v>4574</v>
      </c>
      <c r="E416" s="18" t="s">
        <v>4227</v>
      </c>
      <c r="F416" s="18" t="s">
        <v>1914</v>
      </c>
      <c r="G416" s="18" t="s">
        <v>1046</v>
      </c>
      <c r="H416" s="18" t="s">
        <v>1981</v>
      </c>
      <c r="I416" s="18" t="s">
        <v>1908</v>
      </c>
      <c r="J416" s="18" t="s">
        <v>1917</v>
      </c>
      <c r="K416" s="18" t="s">
        <v>1982</v>
      </c>
      <c r="L416" s="18" t="s">
        <v>4572</v>
      </c>
      <c r="M416" s="18"/>
      <c r="N416" s="18"/>
      <c r="O416" s="18" t="s">
        <v>3937</v>
      </c>
      <c r="P416" s="18"/>
    </row>
    <row r="417" spans="1:16" ht="189" customHeight="1">
      <c r="A417" s="18" t="s">
        <v>1983</v>
      </c>
      <c r="B417" s="156" t="s">
        <v>4573</v>
      </c>
      <c r="C417" s="18" t="s">
        <v>3462</v>
      </c>
      <c r="D417" s="18" t="s">
        <v>4576</v>
      </c>
      <c r="E417" s="18" t="s">
        <v>4280</v>
      </c>
      <c r="F417" s="18" t="s">
        <v>1897</v>
      </c>
      <c r="G417" s="18" t="s">
        <v>3219</v>
      </c>
      <c r="H417" s="18" t="s">
        <v>1894</v>
      </c>
      <c r="I417" s="18" t="s">
        <v>3752</v>
      </c>
      <c r="J417" s="18" t="s">
        <v>5696</v>
      </c>
      <c r="K417" s="18" t="s">
        <v>1985</v>
      </c>
      <c r="L417" s="18" t="s">
        <v>4575</v>
      </c>
      <c r="M417" s="18"/>
      <c r="N417" s="18" t="s">
        <v>1984</v>
      </c>
      <c r="O417" s="18" t="s">
        <v>3924</v>
      </c>
      <c r="P417" s="18"/>
    </row>
    <row r="418" spans="1:16" ht="364.5" customHeight="1">
      <c r="A418" s="18" t="s">
        <v>1986</v>
      </c>
      <c r="B418" s="156" t="s">
        <v>4573</v>
      </c>
      <c r="C418" s="18" t="s">
        <v>3512</v>
      </c>
      <c r="D418" s="18" t="s">
        <v>4578</v>
      </c>
      <c r="E418" s="18" t="s">
        <v>4233</v>
      </c>
      <c r="F418" s="18" t="s">
        <v>1901</v>
      </c>
      <c r="G418" s="18" t="s">
        <v>1046</v>
      </c>
      <c r="H418" s="18" t="s">
        <v>1931</v>
      </c>
      <c r="I418" s="18" t="s">
        <v>1908</v>
      </c>
      <c r="J418" s="18" t="s">
        <v>1917</v>
      </c>
      <c r="K418" s="18" t="s">
        <v>1987</v>
      </c>
      <c r="L418" s="18" t="s">
        <v>1988</v>
      </c>
      <c r="M418" s="18"/>
      <c r="N418" s="18"/>
      <c r="O418" s="18" t="s">
        <v>3931</v>
      </c>
      <c r="P418" s="18"/>
    </row>
    <row r="419" spans="1:16" ht="337.5" customHeight="1">
      <c r="A419" s="18" t="s">
        <v>1989</v>
      </c>
      <c r="B419" s="156" t="s">
        <v>4577</v>
      </c>
      <c r="C419" s="18" t="s">
        <v>1990</v>
      </c>
      <c r="D419" s="18" t="s">
        <v>4581</v>
      </c>
      <c r="E419" s="18" t="s">
        <v>4226</v>
      </c>
      <c r="F419" s="18" t="s">
        <v>3299</v>
      </c>
      <c r="G419" s="18" t="s">
        <v>3219</v>
      </c>
      <c r="H419" s="18" t="s">
        <v>1935</v>
      </c>
      <c r="I419" s="18" t="s">
        <v>1957</v>
      </c>
      <c r="J419" s="18" t="s">
        <v>1991</v>
      </c>
      <c r="K419" s="18" t="s">
        <v>1992</v>
      </c>
      <c r="L419" s="18" t="s">
        <v>1993</v>
      </c>
      <c r="M419" s="18"/>
      <c r="N419" s="18" t="s">
        <v>4579</v>
      </c>
      <c r="O419" s="18" t="s">
        <v>3772</v>
      </c>
      <c r="P419" s="18"/>
    </row>
    <row r="420" spans="1:16" ht="310.5" customHeight="1">
      <c r="A420" s="18" t="s">
        <v>1994</v>
      </c>
      <c r="B420" s="156" t="s">
        <v>4580</v>
      </c>
      <c r="C420" s="18" t="s">
        <v>3463</v>
      </c>
      <c r="D420" s="18" t="s">
        <v>4584</v>
      </c>
      <c r="E420" s="18" t="s">
        <v>4227</v>
      </c>
      <c r="F420" s="18" t="s">
        <v>3220</v>
      </c>
      <c r="G420" s="18" t="s">
        <v>1046</v>
      </c>
      <c r="H420" s="18" t="s">
        <v>1996</v>
      </c>
      <c r="I420" s="18" t="s">
        <v>1924</v>
      </c>
      <c r="J420" s="18" t="s">
        <v>1997</v>
      </c>
      <c r="K420" s="18" t="s">
        <v>1998</v>
      </c>
      <c r="L420" s="18" t="s">
        <v>4582</v>
      </c>
      <c r="M420" s="18"/>
      <c r="N420" s="18" t="s">
        <v>1995</v>
      </c>
      <c r="O420" s="18" t="s">
        <v>3974</v>
      </c>
      <c r="P420" s="18"/>
    </row>
    <row r="421" spans="1:16" ht="297" customHeight="1">
      <c r="A421" s="18" t="s">
        <v>1999</v>
      </c>
      <c r="B421" s="156" t="s">
        <v>4583</v>
      </c>
      <c r="C421" s="18" t="s">
        <v>3518</v>
      </c>
      <c r="D421" s="18" t="s">
        <v>4588</v>
      </c>
      <c r="E421" s="18" t="s">
        <v>4227</v>
      </c>
      <c r="F421" s="18" t="s">
        <v>3220</v>
      </c>
      <c r="G421" s="18" t="s">
        <v>3219</v>
      </c>
      <c r="H421" s="18" t="s">
        <v>1907</v>
      </c>
      <c r="I421" s="18" t="s">
        <v>1908</v>
      </c>
      <c r="J421" s="18" t="s">
        <v>3519</v>
      </c>
      <c r="K421" s="18" t="s">
        <v>2000</v>
      </c>
      <c r="L421" s="18" t="s">
        <v>4585</v>
      </c>
      <c r="M421" s="18"/>
      <c r="N421" s="18" t="s">
        <v>4586</v>
      </c>
      <c r="O421" s="18" t="s">
        <v>3815</v>
      </c>
      <c r="P421" s="18"/>
    </row>
    <row r="422" spans="1:16" ht="229.5" customHeight="1">
      <c r="A422" s="18" t="s">
        <v>2001</v>
      </c>
      <c r="B422" s="156" t="s">
        <v>4587</v>
      </c>
      <c r="C422" s="18" t="s">
        <v>2002</v>
      </c>
      <c r="D422" s="18" t="s">
        <v>4591</v>
      </c>
      <c r="E422" s="18" t="s">
        <v>4229</v>
      </c>
      <c r="F422" s="18" t="s">
        <v>3220</v>
      </c>
      <c r="G422" s="18" t="s">
        <v>1046</v>
      </c>
      <c r="H422" s="18" t="s">
        <v>1894</v>
      </c>
      <c r="I422" s="18" t="s">
        <v>3508</v>
      </c>
      <c r="J422" s="18" t="s">
        <v>2003</v>
      </c>
      <c r="K422" s="18" t="s">
        <v>2004</v>
      </c>
      <c r="L422" s="18" t="s">
        <v>2005</v>
      </c>
      <c r="M422" s="18"/>
      <c r="N422" s="18" t="s">
        <v>5042</v>
      </c>
      <c r="O422" s="18" t="s">
        <v>4589</v>
      </c>
      <c r="P422" s="18"/>
    </row>
    <row r="423" spans="1:16" ht="409.5" customHeight="1">
      <c r="A423" s="18" t="s">
        <v>3464</v>
      </c>
      <c r="B423" s="156" t="s">
        <v>4590</v>
      </c>
      <c r="C423" s="18" t="s">
        <v>3466</v>
      </c>
      <c r="D423" s="18" t="s">
        <v>4593</v>
      </c>
      <c r="E423" s="18" t="s">
        <v>4232</v>
      </c>
      <c r="F423" s="18" t="s">
        <v>47</v>
      </c>
      <c r="G423" s="18" t="s">
        <v>1046</v>
      </c>
      <c r="H423" s="18" t="s">
        <v>446</v>
      </c>
      <c r="I423" s="18" t="s">
        <v>182</v>
      </c>
      <c r="J423" s="18" t="s">
        <v>63</v>
      </c>
      <c r="K423" s="18" t="s">
        <v>2180</v>
      </c>
      <c r="L423" s="18" t="s">
        <v>3520</v>
      </c>
      <c r="M423" s="5"/>
      <c r="N423" s="18"/>
      <c r="O423" s="18" t="s">
        <v>3993</v>
      </c>
      <c r="P423" s="18"/>
    </row>
    <row r="424" spans="1:16" ht="409.5" customHeight="1">
      <c r="A424" s="18" t="s">
        <v>2006</v>
      </c>
      <c r="B424" s="156" t="s">
        <v>4592</v>
      </c>
      <c r="C424" s="18" t="s">
        <v>3467</v>
      </c>
      <c r="D424" s="18" t="s">
        <v>4597</v>
      </c>
      <c r="E424" s="18" t="s">
        <v>4232</v>
      </c>
      <c r="F424" s="18" t="s">
        <v>3299</v>
      </c>
      <c r="G424" s="18" t="s">
        <v>1046</v>
      </c>
      <c r="H424" s="18" t="s">
        <v>2007</v>
      </c>
      <c r="I424" s="18" t="s">
        <v>1908</v>
      </c>
      <c r="J424" s="18" t="s">
        <v>1938</v>
      </c>
      <c r="K424" s="18" t="s">
        <v>4594</v>
      </c>
      <c r="L424" s="18" t="s">
        <v>2008</v>
      </c>
      <c r="M424" s="18"/>
      <c r="N424" s="18"/>
      <c r="O424" s="18" t="s">
        <v>3772</v>
      </c>
      <c r="P424" s="18"/>
    </row>
    <row r="425" spans="1:16" ht="378" customHeight="1">
      <c r="A425" s="18" t="s">
        <v>2009</v>
      </c>
      <c r="B425" s="156" t="s">
        <v>4595</v>
      </c>
      <c r="C425" s="18" t="s">
        <v>4596</v>
      </c>
      <c r="D425" s="18" t="s">
        <v>4601</v>
      </c>
      <c r="E425" s="18" t="s">
        <v>4229</v>
      </c>
      <c r="F425" s="18" t="s">
        <v>3299</v>
      </c>
      <c r="G425" s="18" t="s">
        <v>1046</v>
      </c>
      <c r="H425" s="18" t="s">
        <v>1894</v>
      </c>
      <c r="I425" s="18" t="s">
        <v>1924</v>
      </c>
      <c r="J425" s="18" t="s">
        <v>1909</v>
      </c>
      <c r="K425" s="18" t="s">
        <v>4598</v>
      </c>
      <c r="L425" s="18" t="s">
        <v>2010</v>
      </c>
      <c r="M425" s="18"/>
      <c r="N425" s="18"/>
      <c r="O425" s="18" t="s">
        <v>4036</v>
      </c>
      <c r="P425" s="18"/>
    </row>
    <row r="426" spans="1:16" ht="310.5" customHeight="1">
      <c r="A426" s="18" t="s">
        <v>4599</v>
      </c>
      <c r="B426" s="156" t="s">
        <v>4595</v>
      </c>
      <c r="C426" s="18" t="s">
        <v>4600</v>
      </c>
      <c r="D426" s="18" t="s">
        <v>4604</v>
      </c>
      <c r="E426" s="18" t="s">
        <v>4232</v>
      </c>
      <c r="F426" s="18" t="s">
        <v>1914</v>
      </c>
      <c r="G426" s="18" t="s">
        <v>1046</v>
      </c>
      <c r="H426" s="18" t="s">
        <v>1907</v>
      </c>
      <c r="I426" s="18" t="s">
        <v>1908</v>
      </c>
      <c r="J426" s="18" t="s">
        <v>63</v>
      </c>
      <c r="K426" s="18" t="s">
        <v>2011</v>
      </c>
      <c r="L426" s="18" t="s">
        <v>4602</v>
      </c>
      <c r="M426" s="18"/>
      <c r="N426" s="18"/>
      <c r="O426" s="18" t="s">
        <v>3772</v>
      </c>
      <c r="P426" s="18"/>
    </row>
    <row r="427" spans="1:16" ht="324" customHeight="1">
      <c r="A427" s="18" t="s">
        <v>2012</v>
      </c>
      <c r="B427" s="156" t="s">
        <v>4603</v>
      </c>
      <c r="C427" s="18" t="s">
        <v>3468</v>
      </c>
      <c r="D427" s="18" t="s">
        <v>4607</v>
      </c>
      <c r="E427" s="18" t="s">
        <v>4230</v>
      </c>
      <c r="F427" s="18" t="s">
        <v>3220</v>
      </c>
      <c r="G427" s="18" t="s">
        <v>1046</v>
      </c>
      <c r="H427" s="18" t="s">
        <v>1931</v>
      </c>
      <c r="I427" s="18"/>
      <c r="J427" s="18"/>
      <c r="K427" s="18" t="s">
        <v>2013</v>
      </c>
      <c r="L427" s="18" t="s">
        <v>4605</v>
      </c>
      <c r="M427" s="18"/>
      <c r="N427" s="18"/>
      <c r="O427" s="18" t="s">
        <v>3931</v>
      </c>
      <c r="P427" s="18"/>
    </row>
    <row r="428" spans="1:16" ht="27" customHeight="1">
      <c r="A428" s="18" t="s">
        <v>2014</v>
      </c>
      <c r="B428" s="156" t="s">
        <v>4606</v>
      </c>
      <c r="C428" s="18" t="s">
        <v>3498</v>
      </c>
      <c r="D428" s="18" t="s">
        <v>4610</v>
      </c>
      <c r="E428" s="18" t="s">
        <v>4280</v>
      </c>
      <c r="F428" s="18" t="s">
        <v>3220</v>
      </c>
      <c r="G428" s="18" t="s">
        <v>1046</v>
      </c>
      <c r="H428" s="18" t="s">
        <v>3127</v>
      </c>
      <c r="I428" s="18" t="s">
        <v>1924</v>
      </c>
      <c r="J428" s="18" t="s">
        <v>2015</v>
      </c>
      <c r="K428" s="18" t="s">
        <v>2016</v>
      </c>
      <c r="L428" s="18" t="s">
        <v>2017</v>
      </c>
      <c r="M428" s="18"/>
      <c r="N428" s="18" t="s">
        <v>4608</v>
      </c>
      <c r="O428" s="18" t="s">
        <v>3759</v>
      </c>
      <c r="P428" s="18"/>
    </row>
    <row r="429" spans="1:16" ht="409.5" customHeight="1">
      <c r="A429" s="18" t="s">
        <v>2018</v>
      </c>
      <c r="B429" s="156" t="s">
        <v>4609</v>
      </c>
      <c r="C429" s="18" t="s">
        <v>2019</v>
      </c>
      <c r="D429" s="18"/>
      <c r="E429" s="18" t="s">
        <v>4280</v>
      </c>
      <c r="F429" s="18" t="s">
        <v>1898</v>
      </c>
      <c r="G429" s="18"/>
      <c r="H429" s="18"/>
      <c r="I429" s="18"/>
      <c r="J429" s="18"/>
      <c r="K429" s="18"/>
      <c r="L429" s="18"/>
      <c r="M429" s="18"/>
      <c r="N429" s="18"/>
      <c r="O429" s="18"/>
      <c r="P429" s="18"/>
    </row>
    <row r="430" spans="1:16" ht="121.5" customHeight="1">
      <c r="A430" s="18" t="s">
        <v>2020</v>
      </c>
      <c r="B430" s="156" t="s">
        <v>4612</v>
      </c>
      <c r="C430" s="18" t="s">
        <v>3469</v>
      </c>
      <c r="D430" s="18" t="s">
        <v>4615</v>
      </c>
      <c r="E430" s="18" t="s">
        <v>4228</v>
      </c>
      <c r="F430" s="18" t="s">
        <v>1901</v>
      </c>
      <c r="G430" s="18" t="s">
        <v>1046</v>
      </c>
      <c r="H430" s="18" t="s">
        <v>1907</v>
      </c>
      <c r="I430" s="18" t="s">
        <v>3218</v>
      </c>
      <c r="J430" s="5"/>
      <c r="K430" s="18" t="s">
        <v>2021</v>
      </c>
      <c r="L430" s="18" t="s">
        <v>3470</v>
      </c>
      <c r="M430" s="18"/>
      <c r="N430" s="18" t="s">
        <v>3471</v>
      </c>
      <c r="O430" s="18" t="s">
        <v>3772</v>
      </c>
      <c r="P430" s="18"/>
    </row>
    <row r="431" spans="1:16" ht="156" customHeight="1">
      <c r="A431" s="18" t="s">
        <v>2022</v>
      </c>
      <c r="B431" s="156" t="s">
        <v>4614</v>
      </c>
      <c r="C431" s="18" t="s">
        <v>3546</v>
      </c>
      <c r="D431" s="18" t="s">
        <v>4618</v>
      </c>
      <c r="E431" s="18" t="s">
        <v>4233</v>
      </c>
      <c r="F431" s="18" t="s">
        <v>1914</v>
      </c>
      <c r="G431" s="18" t="s">
        <v>1046</v>
      </c>
      <c r="H431" s="18" t="s">
        <v>1931</v>
      </c>
      <c r="I431" s="18" t="s">
        <v>1902</v>
      </c>
      <c r="J431" s="18"/>
      <c r="K431" s="18" t="s">
        <v>2023</v>
      </c>
      <c r="L431" s="18" t="s">
        <v>2024</v>
      </c>
      <c r="M431" s="18"/>
      <c r="N431" s="18" t="s">
        <v>4616</v>
      </c>
      <c r="O431" s="18" t="s">
        <v>3935</v>
      </c>
      <c r="P431" s="18"/>
    </row>
    <row r="432" spans="1:16" ht="162" customHeight="1">
      <c r="A432" s="18" t="s">
        <v>3474</v>
      </c>
      <c r="B432" s="156" t="s">
        <v>4617</v>
      </c>
      <c r="C432" s="18" t="s">
        <v>3472</v>
      </c>
      <c r="D432" s="18" t="s">
        <v>4620</v>
      </c>
      <c r="E432" s="18" t="s">
        <v>4231</v>
      </c>
      <c r="F432" s="18" t="s">
        <v>47</v>
      </c>
      <c r="G432" s="18" t="s">
        <v>1046</v>
      </c>
      <c r="H432" s="18" t="s">
        <v>2025</v>
      </c>
      <c r="I432" s="18" t="s">
        <v>1908</v>
      </c>
      <c r="J432" s="18" t="s">
        <v>2026</v>
      </c>
      <c r="K432" s="18" t="s">
        <v>2027</v>
      </c>
      <c r="L432" s="18" t="s">
        <v>3473</v>
      </c>
      <c r="M432" s="18"/>
      <c r="N432" s="18"/>
      <c r="O432" s="18" t="s">
        <v>4037</v>
      </c>
      <c r="P432" s="18"/>
    </row>
    <row r="433" spans="1:16" ht="405" customHeight="1">
      <c r="A433" s="18" t="s">
        <v>2028</v>
      </c>
      <c r="B433" s="156" t="s">
        <v>4619</v>
      </c>
      <c r="C433" s="18" t="s">
        <v>2029</v>
      </c>
      <c r="D433" s="18" t="s">
        <v>4624</v>
      </c>
      <c r="E433" s="18" t="s">
        <v>4235</v>
      </c>
      <c r="F433" s="18" t="s">
        <v>1914</v>
      </c>
      <c r="G433" s="18" t="s">
        <v>1046</v>
      </c>
      <c r="H433" s="18" t="s">
        <v>1907</v>
      </c>
      <c r="I433" s="18" t="s">
        <v>1957</v>
      </c>
      <c r="J433" s="18"/>
      <c r="K433" s="18" t="s">
        <v>4621</v>
      </c>
      <c r="L433" s="18" t="s">
        <v>2030</v>
      </c>
      <c r="M433" s="18"/>
      <c r="N433" s="18"/>
      <c r="O433" s="18" t="s">
        <v>3772</v>
      </c>
      <c r="P433" s="18"/>
    </row>
    <row r="434" spans="1:16" ht="409.5" customHeight="1">
      <c r="A434" s="18" t="s">
        <v>4622</v>
      </c>
      <c r="B434" s="156" t="s">
        <v>4623</v>
      </c>
      <c r="C434" s="18"/>
      <c r="D434" s="18"/>
      <c r="E434" s="18" t="s">
        <v>4230</v>
      </c>
      <c r="F434" s="18" t="s">
        <v>47</v>
      </c>
      <c r="G434" s="18" t="s">
        <v>3219</v>
      </c>
      <c r="H434" s="18" t="s">
        <v>456</v>
      </c>
      <c r="I434" s="18" t="s">
        <v>3233</v>
      </c>
      <c r="J434" s="18"/>
      <c r="K434" s="18" t="s">
        <v>5086</v>
      </c>
      <c r="L434" s="18" t="s">
        <v>4625</v>
      </c>
      <c r="M434" s="18" t="s">
        <v>3160</v>
      </c>
      <c r="N434" s="18" t="s">
        <v>4626</v>
      </c>
      <c r="O434" s="18" t="s">
        <v>4046</v>
      </c>
      <c r="P434" s="18"/>
    </row>
    <row r="435" spans="1:16" ht="409.5" customHeight="1">
      <c r="A435" s="18" t="s">
        <v>2031</v>
      </c>
      <c r="B435" s="156" t="s">
        <v>4623</v>
      </c>
      <c r="C435" s="18" t="s">
        <v>5026</v>
      </c>
      <c r="D435" s="18" t="s">
        <v>4628</v>
      </c>
      <c r="E435" s="18" t="s">
        <v>4232</v>
      </c>
      <c r="F435" s="18" t="s">
        <v>1914</v>
      </c>
      <c r="G435" s="18" t="s">
        <v>1046</v>
      </c>
      <c r="H435" s="18" t="s">
        <v>1907</v>
      </c>
      <c r="I435" s="18" t="s">
        <v>2032</v>
      </c>
      <c r="J435" s="18" t="s">
        <v>5417</v>
      </c>
      <c r="K435" s="18" t="s">
        <v>2033</v>
      </c>
      <c r="L435" s="18" t="s">
        <v>4627</v>
      </c>
      <c r="M435" s="18"/>
      <c r="N435" s="18"/>
      <c r="O435" s="18" t="s">
        <v>4038</v>
      </c>
      <c r="P435" s="18"/>
    </row>
    <row r="436" spans="1:16" ht="409.5" customHeight="1">
      <c r="A436" s="18" t="s">
        <v>2034</v>
      </c>
      <c r="B436" s="156" t="s">
        <v>4623</v>
      </c>
      <c r="C436" s="18" t="s">
        <v>2035</v>
      </c>
      <c r="D436" s="18" t="s">
        <v>4631</v>
      </c>
      <c r="E436" s="18" t="s">
        <v>4235</v>
      </c>
      <c r="F436" s="18" t="s">
        <v>1914</v>
      </c>
      <c r="G436" s="18" t="s">
        <v>1046</v>
      </c>
      <c r="H436" s="18" t="s">
        <v>1907</v>
      </c>
      <c r="I436" s="18" t="s">
        <v>1908</v>
      </c>
      <c r="J436" s="18" t="s">
        <v>202</v>
      </c>
      <c r="K436" s="18" t="s">
        <v>2036</v>
      </c>
      <c r="L436" s="18" t="s">
        <v>4629</v>
      </c>
      <c r="M436" s="18"/>
      <c r="N436" s="18"/>
      <c r="O436" s="18" t="s">
        <v>3772</v>
      </c>
      <c r="P436" s="18"/>
    </row>
    <row r="437" spans="1:16" ht="154" customHeight="1">
      <c r="A437" s="18" t="s">
        <v>2037</v>
      </c>
      <c r="B437" s="156" t="s">
        <v>4630</v>
      </c>
      <c r="C437" s="18" t="s">
        <v>2038</v>
      </c>
      <c r="D437" s="18" t="s">
        <v>4634</v>
      </c>
      <c r="E437" s="18" t="s">
        <v>4231</v>
      </c>
      <c r="F437" s="18" t="s">
        <v>1914</v>
      </c>
      <c r="G437" s="18" t="s">
        <v>1046</v>
      </c>
      <c r="H437" s="18" t="s">
        <v>1996</v>
      </c>
      <c r="I437" s="18" t="s">
        <v>2039</v>
      </c>
      <c r="J437" s="18" t="s">
        <v>2040</v>
      </c>
      <c r="K437" s="18" t="s">
        <v>2041</v>
      </c>
      <c r="L437" s="18" t="s">
        <v>4632</v>
      </c>
      <c r="M437" s="18"/>
      <c r="N437" s="18"/>
      <c r="O437" s="18" t="s">
        <v>3937</v>
      </c>
      <c r="P437" s="18"/>
    </row>
    <row r="438" spans="1:16" ht="158" customHeight="1">
      <c r="A438" s="18" t="s">
        <v>2042</v>
      </c>
      <c r="B438" s="156" t="s">
        <v>4633</v>
      </c>
      <c r="C438" s="18" t="s">
        <v>3475</v>
      </c>
      <c r="D438" s="18" t="s">
        <v>4637</v>
      </c>
      <c r="E438" s="18" t="s">
        <v>4235</v>
      </c>
      <c r="F438" s="18" t="s">
        <v>47</v>
      </c>
      <c r="G438" s="18" t="s">
        <v>1046</v>
      </c>
      <c r="H438" s="18" t="s">
        <v>455</v>
      </c>
      <c r="I438" s="18" t="s">
        <v>182</v>
      </c>
      <c r="J438" s="18" t="s">
        <v>3499</v>
      </c>
      <c r="K438" s="18" t="s">
        <v>2214</v>
      </c>
      <c r="L438" s="18" t="s">
        <v>4635</v>
      </c>
      <c r="M438" s="18"/>
      <c r="N438" s="18"/>
      <c r="O438" s="18" t="s">
        <v>3841</v>
      </c>
      <c r="P438" s="18"/>
    </row>
    <row r="439" spans="1:16" ht="201" customHeight="1">
      <c r="A439" s="18" t="s">
        <v>2043</v>
      </c>
      <c r="B439" s="156" t="s">
        <v>4636</v>
      </c>
      <c r="C439" s="18" t="s">
        <v>2044</v>
      </c>
      <c r="D439" s="18" t="s">
        <v>4642</v>
      </c>
      <c r="E439" s="18" t="s">
        <v>4229</v>
      </c>
      <c r="F439" s="18" t="s">
        <v>1897</v>
      </c>
      <c r="G439" s="18" t="s">
        <v>1046</v>
      </c>
      <c r="H439" s="18" t="s">
        <v>446</v>
      </c>
      <c r="I439" s="18" t="s">
        <v>157</v>
      </c>
      <c r="J439" s="18" t="s">
        <v>146</v>
      </c>
      <c r="K439" s="18" t="s">
        <v>4638</v>
      </c>
      <c r="L439" s="18" t="s">
        <v>4639</v>
      </c>
      <c r="M439" s="18"/>
      <c r="N439" s="18"/>
      <c r="O439" s="18" t="s">
        <v>4640</v>
      </c>
      <c r="P439" s="18"/>
    </row>
    <row r="440" spans="1:16" ht="121.5" customHeight="1">
      <c r="A440" s="18" t="s">
        <v>2045</v>
      </c>
      <c r="B440" s="156" t="s">
        <v>4641</v>
      </c>
      <c r="C440" s="18" t="s">
        <v>3476</v>
      </c>
      <c r="D440" s="18" t="s">
        <v>4644</v>
      </c>
      <c r="E440" s="18" t="s">
        <v>4280</v>
      </c>
      <c r="F440" s="18" t="s">
        <v>1901</v>
      </c>
      <c r="G440" s="18" t="s">
        <v>1048</v>
      </c>
      <c r="H440" s="18" t="s">
        <v>3146</v>
      </c>
      <c r="I440" s="18" t="s">
        <v>1908</v>
      </c>
      <c r="J440" s="18" t="s">
        <v>3227</v>
      </c>
      <c r="K440" s="18" t="s">
        <v>2046</v>
      </c>
      <c r="L440" s="18" t="s">
        <v>3477</v>
      </c>
      <c r="M440" s="18"/>
      <c r="N440" s="18"/>
      <c r="O440" s="18" t="s">
        <v>3768</v>
      </c>
      <c r="P440" s="18"/>
    </row>
    <row r="441" spans="1:16" ht="409.5" customHeight="1">
      <c r="A441" s="18" t="s">
        <v>2047</v>
      </c>
      <c r="B441" s="156" t="s">
        <v>4643</v>
      </c>
      <c r="C441" s="18" t="s">
        <v>2048</v>
      </c>
      <c r="D441" s="18" t="s">
        <v>4647</v>
      </c>
      <c r="E441" s="18" t="s">
        <v>4233</v>
      </c>
      <c r="F441" s="18" t="s">
        <v>1914</v>
      </c>
      <c r="G441" s="18" t="s">
        <v>1046</v>
      </c>
      <c r="H441" s="18" t="s">
        <v>2049</v>
      </c>
      <c r="I441" s="18" t="s">
        <v>2039</v>
      </c>
      <c r="J441" s="18" t="s">
        <v>1946</v>
      </c>
      <c r="K441" s="18" t="s">
        <v>4645</v>
      </c>
      <c r="L441" s="18" t="s">
        <v>2050</v>
      </c>
      <c r="M441" s="18"/>
      <c r="N441" s="18"/>
      <c r="O441" s="18" t="s">
        <v>3935</v>
      </c>
      <c r="P441" s="18"/>
    </row>
    <row r="442" spans="1:16" ht="409.5" customHeight="1">
      <c r="A442" s="18" t="s">
        <v>1927</v>
      </c>
      <c r="B442" s="156" t="s">
        <v>4648</v>
      </c>
      <c r="C442" s="18" t="s">
        <v>2053</v>
      </c>
      <c r="D442" s="18"/>
      <c r="E442" s="18" t="s">
        <v>4280</v>
      </c>
      <c r="F442" s="18" t="s">
        <v>48</v>
      </c>
      <c r="G442" s="18"/>
      <c r="H442" s="18" t="s">
        <v>2054</v>
      </c>
      <c r="I442" s="18" t="s">
        <v>1957</v>
      </c>
      <c r="J442" s="18" t="s">
        <v>1925</v>
      </c>
      <c r="K442" s="18" t="s">
        <v>2055</v>
      </c>
      <c r="L442" s="18" t="s">
        <v>2056</v>
      </c>
      <c r="M442" s="18"/>
      <c r="N442" s="18"/>
      <c r="O442" s="18" t="s">
        <v>3759</v>
      </c>
      <c r="P442" s="18"/>
    </row>
    <row r="443" spans="1:16" ht="409.5" customHeight="1">
      <c r="A443" s="18" t="s">
        <v>3482</v>
      </c>
      <c r="B443" s="156" t="s">
        <v>4649</v>
      </c>
      <c r="C443" s="18" t="s">
        <v>3481</v>
      </c>
      <c r="D443" s="18" t="s">
        <v>4651</v>
      </c>
      <c r="E443" s="18" t="s">
        <v>4230</v>
      </c>
      <c r="F443" s="18" t="s">
        <v>1901</v>
      </c>
      <c r="G443" s="18" t="s">
        <v>1046</v>
      </c>
      <c r="H443" s="18" t="s">
        <v>2057</v>
      </c>
      <c r="I443" s="18" t="s">
        <v>1908</v>
      </c>
      <c r="J443" s="18" t="s">
        <v>1917</v>
      </c>
      <c r="K443" s="18" t="s">
        <v>3483</v>
      </c>
      <c r="L443" s="18" t="s">
        <v>2058</v>
      </c>
      <c r="M443" s="18"/>
      <c r="N443" s="18" t="s">
        <v>5065</v>
      </c>
      <c r="O443" s="18" t="s">
        <v>3768</v>
      </c>
      <c r="P443" s="18"/>
    </row>
    <row r="444" spans="1:16" ht="409.5" customHeight="1">
      <c r="A444" s="18" t="s">
        <v>69</v>
      </c>
      <c r="B444" s="156" t="s">
        <v>4650</v>
      </c>
      <c r="C444" s="18" t="s">
        <v>3484</v>
      </c>
      <c r="D444" s="18" t="s">
        <v>4652</v>
      </c>
      <c r="E444" s="18" t="s">
        <v>4227</v>
      </c>
      <c r="F444" s="18" t="s">
        <v>3220</v>
      </c>
      <c r="G444" s="18" t="s">
        <v>1046</v>
      </c>
      <c r="H444" s="18" t="s">
        <v>1894</v>
      </c>
      <c r="I444" s="18" t="s">
        <v>1908</v>
      </c>
      <c r="J444" s="18" t="s">
        <v>1917</v>
      </c>
      <c r="K444" s="18" t="s">
        <v>2060</v>
      </c>
      <c r="L444" s="18" t="s">
        <v>2061</v>
      </c>
      <c r="M444" s="18"/>
      <c r="N444" s="18" t="s">
        <v>3485</v>
      </c>
      <c r="O444" s="18" t="s">
        <v>3768</v>
      </c>
      <c r="P444" s="18"/>
    </row>
    <row r="445" spans="1:16" ht="168" customHeight="1">
      <c r="A445" s="18" t="s">
        <v>2062</v>
      </c>
      <c r="B445" s="156" t="s">
        <v>4650</v>
      </c>
      <c r="C445" s="18" t="s">
        <v>3486</v>
      </c>
      <c r="D445" s="18" t="s">
        <v>4654</v>
      </c>
      <c r="E445" s="18" t="s">
        <v>4280</v>
      </c>
      <c r="F445" s="18" t="s">
        <v>3220</v>
      </c>
      <c r="G445" s="18" t="s">
        <v>3219</v>
      </c>
      <c r="H445" s="18" t="s">
        <v>1907</v>
      </c>
      <c r="I445" s="18" t="s">
        <v>1908</v>
      </c>
      <c r="J445" s="18" t="s">
        <v>60</v>
      </c>
      <c r="K445" s="18" t="s">
        <v>4039</v>
      </c>
      <c r="L445" s="18" t="s">
        <v>3487</v>
      </c>
      <c r="M445" s="18"/>
      <c r="N445" s="5"/>
      <c r="O445" s="18" t="s">
        <v>4040</v>
      </c>
      <c r="P445" s="18"/>
    </row>
    <row r="446" spans="1:16" ht="409.5" customHeight="1">
      <c r="A446" s="18" t="s">
        <v>2066</v>
      </c>
      <c r="B446" s="156" t="s">
        <v>4653</v>
      </c>
      <c r="C446" s="18" t="s">
        <v>3521</v>
      </c>
      <c r="D446" s="18" t="s">
        <v>4658</v>
      </c>
      <c r="E446" s="18" t="s">
        <v>4231</v>
      </c>
      <c r="F446" s="18" t="s">
        <v>3299</v>
      </c>
      <c r="G446" s="18" t="s">
        <v>1046</v>
      </c>
      <c r="H446" s="18" t="s">
        <v>3127</v>
      </c>
      <c r="I446" s="18" t="s">
        <v>5701</v>
      </c>
      <c r="J446" s="18" t="s">
        <v>63</v>
      </c>
      <c r="K446" s="18" t="s">
        <v>4655</v>
      </c>
      <c r="L446" s="18" t="s">
        <v>4656</v>
      </c>
      <c r="M446" s="18"/>
      <c r="N446" s="18" t="s">
        <v>5041</v>
      </c>
      <c r="O446" s="18"/>
      <c r="P446" s="18"/>
    </row>
    <row r="447" spans="1:16" ht="405" customHeight="1">
      <c r="A447" s="18" t="s">
        <v>2067</v>
      </c>
      <c r="B447" s="156" t="s">
        <v>4657</v>
      </c>
      <c r="C447" s="18" t="s">
        <v>3522</v>
      </c>
      <c r="D447" s="18" t="s">
        <v>4660</v>
      </c>
      <c r="E447" s="18" t="s">
        <v>4235</v>
      </c>
      <c r="F447" s="18" t="s">
        <v>1897</v>
      </c>
      <c r="G447" s="18" t="s">
        <v>1046</v>
      </c>
      <c r="H447" s="18" t="s">
        <v>3127</v>
      </c>
      <c r="I447" s="18" t="s">
        <v>182</v>
      </c>
      <c r="J447" s="18" t="s">
        <v>3525</v>
      </c>
      <c r="K447" s="18" t="s">
        <v>3534</v>
      </c>
      <c r="L447" s="18" t="s">
        <v>3524</v>
      </c>
      <c r="M447" s="18"/>
      <c r="N447" s="18" t="s">
        <v>3533</v>
      </c>
      <c r="O447" s="18" t="s">
        <v>3772</v>
      </c>
      <c r="P447" s="18"/>
    </row>
    <row r="448" spans="1:16" ht="324" customHeight="1">
      <c r="A448" s="18" t="s">
        <v>2068</v>
      </c>
      <c r="B448" s="156" t="s">
        <v>4659</v>
      </c>
      <c r="C448" s="18" t="s">
        <v>3523</v>
      </c>
      <c r="D448" s="18" t="s">
        <v>4662</v>
      </c>
      <c r="E448" s="18" t="s">
        <v>4227</v>
      </c>
      <c r="F448" s="18" t="s">
        <v>3220</v>
      </c>
      <c r="G448" s="18" t="s">
        <v>3219</v>
      </c>
      <c r="H448" s="18" t="s">
        <v>1894</v>
      </c>
      <c r="I448" s="18" t="s">
        <v>1924</v>
      </c>
      <c r="J448" s="18" t="s">
        <v>1997</v>
      </c>
      <c r="K448" s="18" t="s">
        <v>2069</v>
      </c>
      <c r="L448" s="18" t="s">
        <v>2070</v>
      </c>
      <c r="M448" s="18"/>
      <c r="N448" s="18"/>
      <c r="O448" s="18" t="s">
        <v>3830</v>
      </c>
      <c r="P448" s="18"/>
    </row>
    <row r="449" spans="1:16" ht="409.5" customHeight="1">
      <c r="A449" s="18" t="s">
        <v>2071</v>
      </c>
      <c r="B449" s="156" t="s">
        <v>4661</v>
      </c>
      <c r="C449" s="18" t="s">
        <v>2072</v>
      </c>
      <c r="D449" s="18" t="s">
        <v>4665</v>
      </c>
      <c r="E449" s="18" t="s">
        <v>4234</v>
      </c>
      <c r="F449" s="18" t="s">
        <v>1914</v>
      </c>
      <c r="G449" s="18"/>
      <c r="H449" s="18" t="s">
        <v>1931</v>
      </c>
      <c r="I449" s="18" t="s">
        <v>1908</v>
      </c>
      <c r="J449" s="18"/>
      <c r="K449" s="18" t="s">
        <v>4663</v>
      </c>
      <c r="L449" s="18" t="s">
        <v>2073</v>
      </c>
      <c r="M449" s="18"/>
      <c r="N449" s="18"/>
      <c r="O449" s="18" t="s">
        <v>3937</v>
      </c>
      <c r="P449" s="18"/>
    </row>
    <row r="450" spans="1:16" ht="409.5" customHeight="1">
      <c r="A450" s="18" t="s">
        <v>2074</v>
      </c>
      <c r="B450" s="156" t="s">
        <v>4664</v>
      </c>
      <c r="C450" s="18" t="s">
        <v>3500</v>
      </c>
      <c r="D450" s="18" t="s">
        <v>4667</v>
      </c>
      <c r="E450" s="18" t="s">
        <v>4230</v>
      </c>
      <c r="F450" s="18" t="s">
        <v>1897</v>
      </c>
      <c r="G450" s="18" t="s">
        <v>3219</v>
      </c>
      <c r="H450" s="18" t="s">
        <v>1894</v>
      </c>
      <c r="I450" s="18" t="s">
        <v>182</v>
      </c>
      <c r="J450" s="18" t="s">
        <v>63</v>
      </c>
      <c r="K450" s="18" t="s">
        <v>2076</v>
      </c>
      <c r="L450" s="18" t="s">
        <v>3526</v>
      </c>
      <c r="M450" s="18"/>
      <c r="N450" s="18" t="s">
        <v>2075</v>
      </c>
      <c r="O450" s="18" t="s">
        <v>3849</v>
      </c>
      <c r="P450" s="18"/>
    </row>
    <row r="451" spans="1:16" ht="409.5" customHeight="1">
      <c r="A451" s="18" t="s">
        <v>2080</v>
      </c>
      <c r="B451" s="156" t="s">
        <v>4664</v>
      </c>
      <c r="C451" s="18" t="s">
        <v>2081</v>
      </c>
      <c r="D451" s="18" t="s">
        <v>4672</v>
      </c>
      <c r="E451" s="18" t="s">
        <v>4227</v>
      </c>
      <c r="F451" s="18" t="s">
        <v>1897</v>
      </c>
      <c r="G451" s="18" t="s">
        <v>1046</v>
      </c>
      <c r="H451" s="18" t="s">
        <v>446</v>
      </c>
      <c r="I451" s="18" t="s">
        <v>182</v>
      </c>
      <c r="J451" s="18"/>
      <c r="K451" s="18" t="s">
        <v>4668</v>
      </c>
      <c r="L451" s="18" t="s">
        <v>4669</v>
      </c>
      <c r="M451" s="18"/>
      <c r="N451" s="18"/>
      <c r="O451" s="18" t="s">
        <v>4670</v>
      </c>
      <c r="P451" s="18"/>
    </row>
    <row r="452" spans="1:16" ht="409.5" customHeight="1">
      <c r="A452" s="18" t="s">
        <v>1960</v>
      </c>
      <c r="B452" s="156" t="s">
        <v>4671</v>
      </c>
      <c r="C452" s="18" t="s">
        <v>3530</v>
      </c>
      <c r="D452" s="18" t="s">
        <v>4674</v>
      </c>
      <c r="E452" s="18" t="s">
        <v>4280</v>
      </c>
      <c r="F452" s="18" t="s">
        <v>3220</v>
      </c>
      <c r="G452" s="18" t="s">
        <v>1046</v>
      </c>
      <c r="H452" s="18" t="s">
        <v>2057</v>
      </c>
      <c r="I452" s="18" t="s">
        <v>3165</v>
      </c>
      <c r="J452" s="18"/>
      <c r="K452" s="18" t="s">
        <v>2597</v>
      </c>
      <c r="L452" s="18" t="s">
        <v>3531</v>
      </c>
      <c r="M452" s="18"/>
      <c r="N452" s="18" t="s">
        <v>3532</v>
      </c>
      <c r="O452" s="18" t="s">
        <v>3768</v>
      </c>
      <c r="P452" s="18"/>
    </row>
    <row r="453" spans="1:16" ht="337.5" customHeight="1">
      <c r="A453" s="18" t="s">
        <v>3528</v>
      </c>
      <c r="B453" s="156" t="s">
        <v>4666</v>
      </c>
      <c r="C453" s="18" t="s">
        <v>3527</v>
      </c>
      <c r="D453" s="18" t="s">
        <v>2079</v>
      </c>
      <c r="E453" s="18" t="s">
        <v>4227</v>
      </c>
      <c r="F453" s="18" t="s">
        <v>1901</v>
      </c>
      <c r="G453" s="18" t="s">
        <v>1046</v>
      </c>
      <c r="H453" s="18" t="s">
        <v>1931</v>
      </c>
      <c r="I453" s="18" t="s">
        <v>1902</v>
      </c>
      <c r="J453" s="18"/>
      <c r="K453" s="18" t="s">
        <v>2078</v>
      </c>
      <c r="L453" s="18" t="s">
        <v>3529</v>
      </c>
      <c r="M453" s="18"/>
      <c r="N453" s="18" t="s">
        <v>2077</v>
      </c>
      <c r="O453" s="18" t="s">
        <v>3784</v>
      </c>
      <c r="P453" s="18"/>
    </row>
    <row r="454" spans="1:16" ht="405" customHeight="1">
      <c r="A454" s="18" t="s">
        <v>2082</v>
      </c>
      <c r="B454" s="156" t="s">
        <v>4673</v>
      </c>
      <c r="C454" s="18" t="s">
        <v>2083</v>
      </c>
      <c r="D454" s="18" t="s">
        <v>4678</v>
      </c>
      <c r="E454" s="18" t="s">
        <v>4227</v>
      </c>
      <c r="F454" s="18" t="s">
        <v>1897</v>
      </c>
      <c r="G454" s="18" t="s">
        <v>1046</v>
      </c>
      <c r="H454" s="18" t="s">
        <v>1931</v>
      </c>
      <c r="I454" s="18" t="s">
        <v>183</v>
      </c>
      <c r="J454" s="18" t="s">
        <v>63</v>
      </c>
      <c r="K454" s="18" t="s">
        <v>2065</v>
      </c>
      <c r="L454" s="18" t="s">
        <v>4675</v>
      </c>
      <c r="M454" s="18"/>
      <c r="N454" s="18" t="s">
        <v>4676</v>
      </c>
      <c r="O454" s="18" t="s">
        <v>4041</v>
      </c>
      <c r="P454" s="18"/>
    </row>
    <row r="455" spans="1:16" ht="27" customHeight="1">
      <c r="A455" s="18" t="s">
        <v>2084</v>
      </c>
      <c r="B455" s="156" t="s">
        <v>4677</v>
      </c>
      <c r="C455" s="18" t="s">
        <v>2085</v>
      </c>
      <c r="D455" s="18" t="s">
        <v>4681</v>
      </c>
      <c r="E455" s="18" t="s">
        <v>4229</v>
      </c>
      <c r="F455" s="18" t="s">
        <v>1914</v>
      </c>
      <c r="G455" s="18"/>
      <c r="H455" s="18"/>
      <c r="I455" s="18"/>
      <c r="J455" s="18"/>
      <c r="K455" s="18" t="s">
        <v>4679</v>
      </c>
      <c r="L455" s="18" t="s">
        <v>2086</v>
      </c>
      <c r="M455" s="18"/>
      <c r="N455" s="18"/>
      <c r="O455" s="18" t="s">
        <v>3937</v>
      </c>
      <c r="P455" s="18"/>
    </row>
    <row r="456" spans="1:16" ht="409.5" customHeight="1">
      <c r="A456" s="18" t="s">
        <v>1974</v>
      </c>
      <c r="B456" s="156" t="s">
        <v>4680</v>
      </c>
      <c r="C456" s="18" t="s">
        <v>2087</v>
      </c>
      <c r="D456" s="18"/>
      <c r="E456" s="18" t="s">
        <v>4280</v>
      </c>
      <c r="F456" s="18" t="s">
        <v>48</v>
      </c>
      <c r="G456" s="18"/>
      <c r="H456" s="18"/>
      <c r="I456" s="18"/>
      <c r="J456" s="18"/>
      <c r="K456" s="18"/>
      <c r="L456" s="18"/>
      <c r="M456" s="18"/>
      <c r="N456" s="18"/>
      <c r="O456" s="18"/>
      <c r="P456" s="18"/>
    </row>
    <row r="457" spans="1:16" ht="409.5" customHeight="1">
      <c r="A457" s="18" t="s">
        <v>1955</v>
      </c>
      <c r="B457" s="156" t="s">
        <v>4682</v>
      </c>
      <c r="C457" s="18" t="s">
        <v>5027</v>
      </c>
      <c r="D457" s="18" t="s">
        <v>4543</v>
      </c>
      <c r="E457" s="18" t="s">
        <v>4229</v>
      </c>
      <c r="F457" s="18" t="s">
        <v>1897</v>
      </c>
      <c r="G457" s="18" t="s">
        <v>1046</v>
      </c>
      <c r="H457" s="18" t="s">
        <v>446</v>
      </c>
      <c r="I457" s="18"/>
      <c r="J457" s="18"/>
      <c r="K457" s="18" t="s">
        <v>3509</v>
      </c>
      <c r="L457" s="18" t="s">
        <v>4683</v>
      </c>
      <c r="M457" s="18"/>
      <c r="N457" s="18" t="s">
        <v>4541</v>
      </c>
      <c r="O457" s="18" t="s">
        <v>4030</v>
      </c>
      <c r="P457" s="18"/>
    </row>
    <row r="458" spans="1:16" ht="409.5" customHeight="1">
      <c r="A458" s="18" t="s">
        <v>1955</v>
      </c>
      <c r="B458" s="156" t="s">
        <v>4682</v>
      </c>
      <c r="C458" s="18" t="s">
        <v>2088</v>
      </c>
      <c r="D458" s="18" t="s">
        <v>4543</v>
      </c>
      <c r="E458" s="18" t="s">
        <v>4229</v>
      </c>
      <c r="F458" s="18" t="s">
        <v>1897</v>
      </c>
      <c r="G458" s="18" t="s">
        <v>1046</v>
      </c>
      <c r="H458" s="18" t="s">
        <v>446</v>
      </c>
      <c r="I458" s="18"/>
      <c r="J458" s="18"/>
      <c r="K458" s="18" t="s">
        <v>3509</v>
      </c>
      <c r="L458" s="18" t="s">
        <v>4684</v>
      </c>
      <c r="M458" s="18"/>
      <c r="N458" s="18" t="s">
        <v>4541</v>
      </c>
      <c r="O458" s="18" t="s">
        <v>4030</v>
      </c>
      <c r="P458" s="18"/>
    </row>
    <row r="459" spans="1:16" ht="243" customHeight="1">
      <c r="A459" s="18" t="s">
        <v>1955</v>
      </c>
      <c r="B459" s="156" t="s">
        <v>4682</v>
      </c>
      <c r="C459" s="18" t="s">
        <v>2089</v>
      </c>
      <c r="D459" s="18" t="s">
        <v>4543</v>
      </c>
      <c r="E459" s="18" t="s">
        <v>4229</v>
      </c>
      <c r="F459" s="18" t="s">
        <v>1897</v>
      </c>
      <c r="G459" s="18" t="s">
        <v>1046</v>
      </c>
      <c r="H459" s="18" t="s">
        <v>446</v>
      </c>
      <c r="I459" s="18"/>
      <c r="J459" s="18"/>
      <c r="K459" s="18" t="s">
        <v>3509</v>
      </c>
      <c r="L459" s="18" t="s">
        <v>4685</v>
      </c>
      <c r="M459" s="18"/>
      <c r="N459" s="18" t="s">
        <v>4541</v>
      </c>
      <c r="O459" s="18" t="s">
        <v>4030</v>
      </c>
      <c r="P459" s="18"/>
    </row>
    <row r="460" spans="1:16" ht="405" customHeight="1">
      <c r="A460" s="18" t="s">
        <v>2090</v>
      </c>
      <c r="B460" s="156" t="s">
        <v>4682</v>
      </c>
      <c r="C460" s="18" t="s">
        <v>2091</v>
      </c>
      <c r="D460" s="18" t="s">
        <v>4688</v>
      </c>
      <c r="E460" s="18" t="s">
        <v>4231</v>
      </c>
      <c r="F460" s="18" t="s">
        <v>3220</v>
      </c>
      <c r="G460" s="18" t="s">
        <v>1046</v>
      </c>
      <c r="H460" s="18" t="s">
        <v>640</v>
      </c>
      <c r="I460" s="18" t="s">
        <v>182</v>
      </c>
      <c r="J460" s="18" t="s">
        <v>799</v>
      </c>
      <c r="K460" s="18" t="s">
        <v>4655</v>
      </c>
      <c r="L460" s="18" t="s">
        <v>4686</v>
      </c>
      <c r="M460" s="18"/>
      <c r="N460" s="18"/>
      <c r="O460" s="18" t="s">
        <v>3772</v>
      </c>
      <c r="P460" s="18"/>
    </row>
    <row r="461" spans="1:16" ht="243" customHeight="1">
      <c r="A461" s="18" t="s">
        <v>2092</v>
      </c>
      <c r="B461" s="156" t="s">
        <v>4687</v>
      </c>
      <c r="C461" s="18" t="s">
        <v>3497</v>
      </c>
      <c r="D461" s="18" t="s">
        <v>4691</v>
      </c>
      <c r="E461" s="18" t="s">
        <v>4235</v>
      </c>
      <c r="F461" s="18" t="s">
        <v>3220</v>
      </c>
      <c r="G461" s="18" t="s">
        <v>3219</v>
      </c>
      <c r="H461" s="18" t="s">
        <v>455</v>
      </c>
      <c r="I461" s="18" t="s">
        <v>5077</v>
      </c>
      <c r="J461" s="18"/>
      <c r="K461" s="18" t="s">
        <v>4689</v>
      </c>
      <c r="L461" s="18" t="s">
        <v>4690</v>
      </c>
      <c r="M461" s="18"/>
      <c r="N461" s="18"/>
      <c r="O461" s="18" t="s">
        <v>3849</v>
      </c>
      <c r="P461" s="18"/>
    </row>
    <row r="462" spans="1:16" ht="409.5" customHeight="1">
      <c r="A462" s="18" t="s">
        <v>2093</v>
      </c>
      <c r="B462" s="156" t="s">
        <v>4687</v>
      </c>
      <c r="C462" s="18" t="s">
        <v>3535</v>
      </c>
      <c r="D462" s="18" t="s">
        <v>4688</v>
      </c>
      <c r="E462" s="18" t="s">
        <v>4231</v>
      </c>
      <c r="F462" s="18" t="s">
        <v>1897</v>
      </c>
      <c r="G462" s="18" t="s">
        <v>1046</v>
      </c>
      <c r="H462" s="18" t="s">
        <v>640</v>
      </c>
      <c r="I462" s="18" t="s">
        <v>4692</v>
      </c>
      <c r="J462" s="18" t="s">
        <v>799</v>
      </c>
      <c r="K462" s="18" t="s">
        <v>4693</v>
      </c>
      <c r="L462" s="18" t="s">
        <v>4694</v>
      </c>
      <c r="M462" s="18"/>
      <c r="N462" s="18"/>
      <c r="O462" s="18" t="s">
        <v>3772</v>
      </c>
      <c r="P462" s="18"/>
    </row>
    <row r="463" spans="1:16" ht="405" customHeight="1">
      <c r="A463" s="18" t="s">
        <v>2094</v>
      </c>
      <c r="B463" s="156" t="s">
        <v>4695</v>
      </c>
      <c r="C463" s="18" t="s">
        <v>2095</v>
      </c>
      <c r="D463" s="18" t="s">
        <v>4591</v>
      </c>
      <c r="E463" s="18" t="s">
        <v>4229</v>
      </c>
      <c r="F463" s="18" t="s">
        <v>1897</v>
      </c>
      <c r="G463" s="18" t="s">
        <v>1046</v>
      </c>
      <c r="H463" s="18" t="s">
        <v>446</v>
      </c>
      <c r="I463" s="18" t="s">
        <v>3752</v>
      </c>
      <c r="J463" s="18" t="s">
        <v>63</v>
      </c>
      <c r="K463" s="18" t="s">
        <v>4696</v>
      </c>
      <c r="L463" s="18" t="s">
        <v>4697</v>
      </c>
      <c r="M463" s="18"/>
      <c r="N463" s="18" t="s">
        <v>4698</v>
      </c>
      <c r="O463" s="18" t="s">
        <v>4589</v>
      </c>
      <c r="P463" s="18"/>
    </row>
    <row r="464" spans="1:16" ht="270" customHeight="1">
      <c r="A464" s="18" t="s">
        <v>2096</v>
      </c>
      <c r="B464" s="156" t="s">
        <v>4699</v>
      </c>
      <c r="C464" s="18" t="s">
        <v>2097</v>
      </c>
      <c r="D464" s="18" t="s">
        <v>4701</v>
      </c>
      <c r="E464" s="18" t="s">
        <v>4280</v>
      </c>
      <c r="F464" s="18" t="s">
        <v>3220</v>
      </c>
      <c r="G464" s="18" t="s">
        <v>1046</v>
      </c>
      <c r="H464" s="18" t="s">
        <v>1931</v>
      </c>
      <c r="I464" s="18" t="s">
        <v>1908</v>
      </c>
      <c r="J464" s="18" t="s">
        <v>2099</v>
      </c>
      <c r="K464" s="18" t="s">
        <v>2100</v>
      </c>
      <c r="L464" s="18" t="s">
        <v>2101</v>
      </c>
      <c r="M464" s="18"/>
      <c r="N464" s="18" t="s">
        <v>2098</v>
      </c>
      <c r="O464" s="18" t="s">
        <v>3849</v>
      </c>
      <c r="P464" s="18"/>
    </row>
    <row r="465" spans="1:16" ht="378" customHeight="1">
      <c r="A465" s="18" t="s">
        <v>2102</v>
      </c>
      <c r="B465" s="156" t="s">
        <v>4700</v>
      </c>
      <c r="C465" s="18" t="s">
        <v>2103</v>
      </c>
      <c r="D465" s="18" t="s">
        <v>4702</v>
      </c>
      <c r="E465" s="18" t="s">
        <v>4280</v>
      </c>
      <c r="F465" s="18" t="s">
        <v>47</v>
      </c>
      <c r="G465" s="18" t="s">
        <v>1046</v>
      </c>
      <c r="H465" s="18" t="s">
        <v>1938</v>
      </c>
      <c r="I465" s="18" t="s">
        <v>1908</v>
      </c>
      <c r="J465" s="18" t="s">
        <v>60</v>
      </c>
      <c r="K465" s="18" t="s">
        <v>2104</v>
      </c>
      <c r="L465" s="18" t="s">
        <v>2105</v>
      </c>
      <c r="M465" s="18"/>
      <c r="N465" s="18"/>
      <c r="O465" s="18" t="s">
        <v>3924</v>
      </c>
      <c r="P465" s="18"/>
    </row>
    <row r="466" spans="1:16" ht="364.5" customHeight="1">
      <c r="A466" s="18" t="s">
        <v>2022</v>
      </c>
      <c r="B466" s="156" t="s">
        <v>4700</v>
      </c>
      <c r="C466" s="18" t="s">
        <v>2106</v>
      </c>
      <c r="D466" s="18" t="s">
        <v>4704</v>
      </c>
      <c r="E466" s="18" t="s">
        <v>4233</v>
      </c>
      <c r="F466" s="18" t="s">
        <v>1914</v>
      </c>
      <c r="G466" s="18" t="s">
        <v>1046</v>
      </c>
      <c r="H466" s="18" t="s">
        <v>1931</v>
      </c>
      <c r="I466" s="18" t="s">
        <v>1908</v>
      </c>
      <c r="J466" s="18" t="s">
        <v>2015</v>
      </c>
      <c r="K466" s="18" t="s">
        <v>2107</v>
      </c>
      <c r="L466" s="18" t="s">
        <v>2108</v>
      </c>
      <c r="M466" s="18"/>
      <c r="N466" s="18"/>
      <c r="O466" s="18" t="s">
        <v>4042</v>
      </c>
      <c r="P466" s="18"/>
    </row>
    <row r="467" spans="1:16" ht="40.5" customHeight="1">
      <c r="A467" s="18" t="s">
        <v>2109</v>
      </c>
      <c r="B467" s="156" t="s">
        <v>4703</v>
      </c>
      <c r="C467" s="18" t="s">
        <v>2110</v>
      </c>
      <c r="D467" s="18" t="s">
        <v>4706</v>
      </c>
      <c r="E467" s="18" t="s">
        <v>4227</v>
      </c>
      <c r="F467" s="18" t="s">
        <v>1901</v>
      </c>
      <c r="G467" s="18" t="s">
        <v>1046</v>
      </c>
      <c r="H467" s="18" t="s">
        <v>483</v>
      </c>
      <c r="I467" s="18" t="s">
        <v>1924</v>
      </c>
      <c r="J467" s="18" t="s">
        <v>1997</v>
      </c>
      <c r="K467" s="18" t="s">
        <v>2111</v>
      </c>
      <c r="L467" s="18" t="s">
        <v>2112</v>
      </c>
      <c r="M467" s="18"/>
      <c r="N467" s="18"/>
      <c r="O467" s="18" t="s">
        <v>4044</v>
      </c>
      <c r="P467" s="18"/>
    </row>
    <row r="468" spans="1:16" ht="216" customHeight="1">
      <c r="A468" s="18" t="s">
        <v>2113</v>
      </c>
      <c r="B468" s="156" t="s">
        <v>4705</v>
      </c>
      <c r="C468" s="18" t="s">
        <v>2114</v>
      </c>
      <c r="D468" s="18"/>
      <c r="E468" s="18" t="s">
        <v>4280</v>
      </c>
      <c r="F468" s="18" t="s">
        <v>48</v>
      </c>
      <c r="G468" s="18"/>
      <c r="H468" s="18"/>
      <c r="I468" s="18"/>
      <c r="J468" s="18"/>
      <c r="K468" s="18"/>
      <c r="L468" s="18"/>
      <c r="M468" s="18"/>
      <c r="N468" s="18"/>
      <c r="O468" s="18"/>
      <c r="P468" s="18"/>
    </row>
    <row r="469" spans="1:16" ht="409.5" customHeight="1">
      <c r="A469" s="18" t="s">
        <v>2115</v>
      </c>
      <c r="B469" s="156" t="s">
        <v>4707</v>
      </c>
      <c r="C469" s="18" t="s">
        <v>2116</v>
      </c>
      <c r="D469" s="18"/>
      <c r="E469" s="18" t="s">
        <v>4227</v>
      </c>
      <c r="F469" s="18" t="s">
        <v>1898</v>
      </c>
      <c r="G469" s="18"/>
      <c r="H469" s="18"/>
      <c r="I469" s="18"/>
      <c r="J469" s="18"/>
      <c r="K469" s="18" t="s">
        <v>2117</v>
      </c>
      <c r="L469" s="18"/>
      <c r="M469" s="18"/>
      <c r="N469" s="18"/>
      <c r="O469" s="18" t="s">
        <v>3815</v>
      </c>
      <c r="P469" s="18"/>
    </row>
    <row r="470" spans="1:16" ht="378" customHeight="1">
      <c r="A470" s="18" t="s">
        <v>2118</v>
      </c>
      <c r="B470" s="156" t="s">
        <v>4708</v>
      </c>
      <c r="C470" s="18" t="s">
        <v>5028</v>
      </c>
      <c r="D470" s="18" t="s">
        <v>4710</v>
      </c>
      <c r="E470" s="18" t="s">
        <v>4280</v>
      </c>
      <c r="F470" s="18" t="s">
        <v>1901</v>
      </c>
      <c r="G470" s="18" t="s">
        <v>1046</v>
      </c>
      <c r="H470" s="18" t="s">
        <v>1894</v>
      </c>
      <c r="I470" s="18" t="s">
        <v>1908</v>
      </c>
      <c r="J470" s="18" t="s">
        <v>63</v>
      </c>
      <c r="K470" s="18" t="s">
        <v>2119</v>
      </c>
      <c r="L470" s="18" t="s">
        <v>2120</v>
      </c>
      <c r="M470" s="18"/>
      <c r="N470" s="18"/>
      <c r="O470" s="18" t="s">
        <v>3759</v>
      </c>
      <c r="P470" s="18"/>
    </row>
    <row r="471" spans="1:16" ht="216" customHeight="1">
      <c r="A471" s="18" t="s">
        <v>1930</v>
      </c>
      <c r="B471" s="156" t="s">
        <v>4709</v>
      </c>
      <c r="C471" s="18" t="s">
        <v>2121</v>
      </c>
      <c r="D471" s="18" t="s">
        <v>4613</v>
      </c>
      <c r="E471" s="18" t="s">
        <v>4228</v>
      </c>
      <c r="F471" s="18" t="s">
        <v>1897</v>
      </c>
      <c r="G471" s="18" t="s">
        <v>3219</v>
      </c>
      <c r="H471" s="18" t="s">
        <v>1931</v>
      </c>
      <c r="I471" s="18" t="s">
        <v>5078</v>
      </c>
      <c r="J471" s="18"/>
      <c r="K471" s="18" t="s">
        <v>4711</v>
      </c>
      <c r="L471" s="18" t="s">
        <v>4712</v>
      </c>
      <c r="M471" s="18"/>
      <c r="N471" s="18" t="s">
        <v>4713</v>
      </c>
      <c r="O471" s="18" t="s">
        <v>3759</v>
      </c>
      <c r="P471" s="18"/>
    </row>
    <row r="472" spans="1:16" ht="409.5" customHeight="1">
      <c r="A472" s="18" t="s">
        <v>2123</v>
      </c>
      <c r="B472" s="156" t="s">
        <v>4714</v>
      </c>
      <c r="C472" s="18" t="s">
        <v>2124</v>
      </c>
      <c r="D472" s="18" t="s">
        <v>4716</v>
      </c>
      <c r="E472" s="18" t="s">
        <v>4229</v>
      </c>
      <c r="F472" s="18" t="s">
        <v>1914</v>
      </c>
      <c r="G472" s="18" t="s">
        <v>1046</v>
      </c>
      <c r="H472" s="18" t="s">
        <v>2057</v>
      </c>
      <c r="I472" s="18" t="s">
        <v>1908</v>
      </c>
      <c r="J472" s="18" t="s">
        <v>1917</v>
      </c>
      <c r="K472" s="18" t="s">
        <v>2125</v>
      </c>
      <c r="L472" s="18" t="s">
        <v>2126</v>
      </c>
      <c r="M472" s="18"/>
      <c r="N472" s="18"/>
      <c r="O472" s="18" t="s">
        <v>3937</v>
      </c>
      <c r="P472" s="18"/>
    </row>
    <row r="473" spans="1:16" ht="409.5" customHeight="1">
      <c r="A473" s="18" t="s">
        <v>2127</v>
      </c>
      <c r="B473" s="156" t="s">
        <v>4715</v>
      </c>
      <c r="C473" s="18" t="s">
        <v>2128</v>
      </c>
      <c r="D473" s="18" t="s">
        <v>4720</v>
      </c>
      <c r="E473" s="18" t="s">
        <v>4227</v>
      </c>
      <c r="F473" s="18" t="s">
        <v>47</v>
      </c>
      <c r="G473" s="18" t="s">
        <v>1046</v>
      </c>
      <c r="H473" s="18" t="s">
        <v>3136</v>
      </c>
      <c r="I473" s="18" t="s">
        <v>182</v>
      </c>
      <c r="J473" s="18" t="s">
        <v>60</v>
      </c>
      <c r="K473" s="18" t="s">
        <v>4717</v>
      </c>
      <c r="L473" s="18" t="s">
        <v>4718</v>
      </c>
      <c r="M473" s="18"/>
      <c r="N473" s="18" t="s">
        <v>2129</v>
      </c>
      <c r="O473" s="18" t="s">
        <v>3830</v>
      </c>
      <c r="P473" s="18"/>
    </row>
    <row r="474" spans="1:16" ht="40.5" customHeight="1">
      <c r="A474" s="18" t="s">
        <v>2130</v>
      </c>
      <c r="B474" s="156" t="s">
        <v>4719</v>
      </c>
      <c r="C474" s="18" t="s">
        <v>2131</v>
      </c>
      <c r="D474" s="18" t="s">
        <v>4722</v>
      </c>
      <c r="E474" s="18" t="s">
        <v>4280</v>
      </c>
      <c r="F474" s="18" t="s">
        <v>47</v>
      </c>
      <c r="G474" s="18" t="s">
        <v>1046</v>
      </c>
      <c r="H474" s="18" t="s">
        <v>3126</v>
      </c>
      <c r="I474" s="18" t="s">
        <v>182</v>
      </c>
      <c r="J474" s="18" t="s">
        <v>54</v>
      </c>
      <c r="K474" s="18" t="s">
        <v>2132</v>
      </c>
      <c r="L474" s="18" t="s">
        <v>2133</v>
      </c>
      <c r="M474" s="18"/>
      <c r="N474" s="18"/>
      <c r="O474" s="18" t="s">
        <v>4013</v>
      </c>
      <c r="P474" s="18"/>
    </row>
    <row r="475" spans="1:16" ht="243" customHeight="1">
      <c r="A475" s="18" t="s">
        <v>2134</v>
      </c>
      <c r="B475" s="156" t="s">
        <v>4721</v>
      </c>
      <c r="C475" s="18" t="s">
        <v>2135</v>
      </c>
      <c r="D475" s="18"/>
      <c r="E475" s="18" t="s">
        <v>4280</v>
      </c>
      <c r="F475" s="18" t="s">
        <v>48</v>
      </c>
      <c r="G475" s="18"/>
      <c r="H475" s="18"/>
      <c r="I475" s="18"/>
      <c r="J475" s="18"/>
      <c r="K475" s="18"/>
      <c r="L475" s="18"/>
      <c r="M475" s="18"/>
      <c r="N475" s="18"/>
      <c r="O475" s="18"/>
      <c r="P475" s="18"/>
    </row>
    <row r="476" spans="1:16" ht="324" customHeight="1">
      <c r="A476" s="18" t="s">
        <v>2136</v>
      </c>
      <c r="B476" s="156" t="s">
        <v>4723</v>
      </c>
      <c r="C476" s="18" t="s">
        <v>5029</v>
      </c>
      <c r="D476" s="18" t="s">
        <v>4725</v>
      </c>
      <c r="E476" s="18" t="s">
        <v>4229</v>
      </c>
      <c r="F476" s="18" t="s">
        <v>1914</v>
      </c>
      <c r="G476" s="18" t="s">
        <v>1046</v>
      </c>
      <c r="H476" s="18" t="s">
        <v>1931</v>
      </c>
      <c r="I476" s="18" t="s">
        <v>182</v>
      </c>
      <c r="J476" s="159" t="s">
        <v>153</v>
      </c>
      <c r="K476" s="18" t="s">
        <v>2138</v>
      </c>
      <c r="L476" s="18" t="s">
        <v>2139</v>
      </c>
      <c r="M476" s="18"/>
      <c r="N476" s="18"/>
      <c r="O476" s="18" t="s">
        <v>4044</v>
      </c>
      <c r="P476" s="18"/>
    </row>
    <row r="477" spans="1:16" ht="409.5" customHeight="1">
      <c r="A477" s="18" t="s">
        <v>2140</v>
      </c>
      <c r="B477" s="156" t="s">
        <v>4724</v>
      </c>
      <c r="C477" s="18" t="s">
        <v>2141</v>
      </c>
      <c r="D477" s="18" t="s">
        <v>4728</v>
      </c>
      <c r="E477" s="18" t="s">
        <v>4236</v>
      </c>
      <c r="F477" s="18" t="s">
        <v>1914</v>
      </c>
      <c r="G477" s="18"/>
      <c r="H477" s="18" t="s">
        <v>1931</v>
      </c>
      <c r="I477" s="18" t="s">
        <v>182</v>
      </c>
      <c r="J477" s="159" t="s">
        <v>442</v>
      </c>
      <c r="K477" s="18" t="s">
        <v>2142</v>
      </c>
      <c r="L477" s="18" t="s">
        <v>4726</v>
      </c>
      <c r="M477" s="18"/>
      <c r="N477" s="18"/>
      <c r="O477" s="18" t="s">
        <v>3772</v>
      </c>
      <c r="P477" s="18"/>
    </row>
    <row r="478" spans="1:16" ht="351" customHeight="1">
      <c r="A478" s="18" t="s">
        <v>2143</v>
      </c>
      <c r="B478" s="156" t="s">
        <v>4727</v>
      </c>
      <c r="C478" s="18" t="s">
        <v>2144</v>
      </c>
      <c r="D478" s="18" t="s">
        <v>4730</v>
      </c>
      <c r="E478" s="18" t="s">
        <v>4228</v>
      </c>
      <c r="F478" s="18" t="s">
        <v>1914</v>
      </c>
      <c r="G478" s="18"/>
      <c r="H478" s="18" t="s">
        <v>2145</v>
      </c>
      <c r="I478" s="18" t="s">
        <v>182</v>
      </c>
      <c r="J478" s="159" t="s">
        <v>442</v>
      </c>
      <c r="K478" s="18" t="s">
        <v>2146</v>
      </c>
      <c r="L478" s="18" t="s">
        <v>2147</v>
      </c>
      <c r="M478" s="18"/>
      <c r="N478" s="18"/>
      <c r="O478" s="18" t="s">
        <v>3759</v>
      </c>
      <c r="P478" s="18"/>
    </row>
    <row r="479" spans="1:16" ht="409.5" customHeight="1">
      <c r="A479" s="18" t="s">
        <v>2148</v>
      </c>
      <c r="B479" s="156" t="s">
        <v>4729</v>
      </c>
      <c r="C479" s="18" t="s">
        <v>2149</v>
      </c>
      <c r="D479" s="18" t="s">
        <v>4732</v>
      </c>
      <c r="E479" s="18" t="s">
        <v>4231</v>
      </c>
      <c r="F479" s="18" t="s">
        <v>3220</v>
      </c>
      <c r="G479" s="18" t="s">
        <v>1046</v>
      </c>
      <c r="H479" s="18" t="s">
        <v>3130</v>
      </c>
      <c r="I479" s="18" t="s">
        <v>1908</v>
      </c>
      <c r="J479" s="18" t="s">
        <v>2026</v>
      </c>
      <c r="K479" s="18" t="s">
        <v>2027</v>
      </c>
      <c r="L479" s="18" t="s">
        <v>2150</v>
      </c>
      <c r="M479" s="18"/>
      <c r="N479" s="18"/>
      <c r="O479" s="18" t="s">
        <v>4045</v>
      </c>
      <c r="P479" s="18"/>
    </row>
    <row r="480" spans="1:16" ht="245" customHeight="1">
      <c r="A480" s="18" t="s">
        <v>3548</v>
      </c>
      <c r="B480" s="156" t="s">
        <v>4731</v>
      </c>
      <c r="C480" s="18" t="s">
        <v>3547</v>
      </c>
      <c r="D480" s="18" t="s">
        <v>4735</v>
      </c>
      <c r="E480" s="18" t="s">
        <v>4280</v>
      </c>
      <c r="F480" s="18" t="s">
        <v>47</v>
      </c>
      <c r="G480" s="18" t="s">
        <v>1048</v>
      </c>
      <c r="H480" s="18" t="s">
        <v>790</v>
      </c>
      <c r="I480" s="18" t="s">
        <v>3549</v>
      </c>
      <c r="J480" s="18" t="s">
        <v>3490</v>
      </c>
      <c r="K480" s="18" t="s">
        <v>2151</v>
      </c>
      <c r="L480" s="18" t="s">
        <v>5646</v>
      </c>
      <c r="M480" s="180">
        <f>(0.483+18)*4+26*4+10*4+2*4+5*4+8*4+5*4+(1.044+18)*4+26*4+10*4+10*4+10*4+10*4+24*4+(4.82+18)*4+47*4+(3.229+18)*4+67.75*4+(4.098+18)*4+34*4+(3.335+18)*4+91*4+(3.02+18)*4+67*4</f>
        <v>2395.116</v>
      </c>
      <c r="N480" s="18" t="s">
        <v>4733</v>
      </c>
      <c r="O480" s="18" t="s">
        <v>3768</v>
      </c>
      <c r="P480" s="18"/>
    </row>
    <row r="481" spans="1:16" ht="270" customHeight="1">
      <c r="A481" s="18" t="s">
        <v>2152</v>
      </c>
      <c r="B481" s="156" t="s">
        <v>4734</v>
      </c>
      <c r="C481" s="18" t="s">
        <v>2153</v>
      </c>
      <c r="D481" s="18"/>
      <c r="E481" s="18" t="s">
        <v>4226</v>
      </c>
      <c r="F481" s="18" t="s">
        <v>1898</v>
      </c>
      <c r="G481" s="18"/>
      <c r="H481" s="18"/>
      <c r="I481" s="18"/>
      <c r="J481" s="18"/>
      <c r="K481" s="18"/>
      <c r="L481" s="18"/>
      <c r="M481" s="18"/>
      <c r="N481" s="18"/>
      <c r="O481" s="18"/>
      <c r="P481" s="18"/>
    </row>
    <row r="482" spans="1:16" ht="175.5" customHeight="1">
      <c r="A482" s="18" t="s">
        <v>2154</v>
      </c>
      <c r="B482" s="156" t="s">
        <v>4736</v>
      </c>
      <c r="C482" s="18" t="s">
        <v>5030</v>
      </c>
      <c r="D482" s="18" t="s">
        <v>4741</v>
      </c>
      <c r="E482" s="18" t="s">
        <v>4280</v>
      </c>
      <c r="F482" s="18" t="s">
        <v>47</v>
      </c>
      <c r="G482" s="18" t="s">
        <v>1046</v>
      </c>
      <c r="H482" s="18" t="s">
        <v>3127</v>
      </c>
      <c r="I482" s="18" t="s">
        <v>182</v>
      </c>
      <c r="J482" s="18" t="s">
        <v>54</v>
      </c>
      <c r="K482" s="18" t="s">
        <v>4737</v>
      </c>
      <c r="L482" s="18" t="s">
        <v>4738</v>
      </c>
      <c r="M482" s="18"/>
      <c r="N482" s="18"/>
      <c r="O482" s="18" t="s">
        <v>4739</v>
      </c>
      <c r="P482" s="18"/>
    </row>
    <row r="483" spans="1:16" ht="54" customHeight="1">
      <c r="A483" s="18" t="s">
        <v>2155</v>
      </c>
      <c r="B483" s="156" t="s">
        <v>4740</v>
      </c>
      <c r="C483" s="18" t="s">
        <v>2156</v>
      </c>
      <c r="D483" s="18" t="s">
        <v>4743</v>
      </c>
      <c r="E483" s="18" t="s">
        <v>4227</v>
      </c>
      <c r="F483" s="18" t="s">
        <v>3220</v>
      </c>
      <c r="G483" s="18" t="s">
        <v>1046</v>
      </c>
      <c r="H483" s="18" t="s">
        <v>1894</v>
      </c>
      <c r="I483" s="18" t="s">
        <v>1908</v>
      </c>
      <c r="J483" s="18" t="s">
        <v>2158</v>
      </c>
      <c r="K483" s="18" t="s">
        <v>2159</v>
      </c>
      <c r="L483" s="18" t="s">
        <v>2160</v>
      </c>
      <c r="M483" s="18"/>
      <c r="N483" s="18" t="s">
        <v>2157</v>
      </c>
      <c r="O483" s="18" t="s">
        <v>4041</v>
      </c>
      <c r="P483" s="18"/>
    </row>
    <row r="484" spans="1:16" ht="148.5" customHeight="1">
      <c r="A484" s="18" t="s">
        <v>3178</v>
      </c>
      <c r="B484" s="156" t="s">
        <v>4744</v>
      </c>
      <c r="C484" s="18" t="s">
        <v>5031</v>
      </c>
      <c r="D484" s="18" t="s">
        <v>4747</v>
      </c>
      <c r="E484" s="18" t="s">
        <v>4230</v>
      </c>
      <c r="F484" s="18" t="s">
        <v>47</v>
      </c>
      <c r="G484" s="18" t="s">
        <v>1046</v>
      </c>
      <c r="H484" s="18" t="s">
        <v>3127</v>
      </c>
      <c r="I484" s="18" t="s">
        <v>3165</v>
      </c>
      <c r="J484" s="18"/>
      <c r="K484" s="18" t="s">
        <v>3179</v>
      </c>
      <c r="L484" s="18" t="s">
        <v>3180</v>
      </c>
      <c r="M484" s="18" t="s">
        <v>3181</v>
      </c>
      <c r="N484" s="18" t="s">
        <v>4745</v>
      </c>
      <c r="O484" s="18" t="s">
        <v>4043</v>
      </c>
      <c r="P484" s="18"/>
    </row>
    <row r="485" spans="1:16" ht="189" customHeight="1">
      <c r="A485" s="18" t="s">
        <v>2161</v>
      </c>
      <c r="B485" s="156" t="s">
        <v>4742</v>
      </c>
      <c r="C485" s="18" t="s">
        <v>2162</v>
      </c>
      <c r="D485" s="18"/>
      <c r="E485" s="18" t="s">
        <v>4280</v>
      </c>
      <c r="F485" s="18" t="s">
        <v>1898</v>
      </c>
      <c r="G485" s="18"/>
      <c r="H485" s="18"/>
      <c r="I485" s="18"/>
      <c r="J485" s="18"/>
      <c r="K485" s="18"/>
      <c r="L485" s="18"/>
      <c r="M485" s="18"/>
      <c r="N485" s="18"/>
      <c r="O485" s="18"/>
      <c r="P485" s="18"/>
    </row>
    <row r="486" spans="1:16" ht="409.5" customHeight="1">
      <c r="A486" s="18" t="s">
        <v>2163</v>
      </c>
      <c r="B486" s="156" t="s">
        <v>4746</v>
      </c>
      <c r="C486" s="18" t="s">
        <v>2164</v>
      </c>
      <c r="D486" s="18" t="s">
        <v>4749</v>
      </c>
      <c r="E486" s="18" t="s">
        <v>4226</v>
      </c>
      <c r="F486" s="18" t="s">
        <v>47</v>
      </c>
      <c r="G486" s="18" t="s">
        <v>1046</v>
      </c>
      <c r="H486" s="18" t="s">
        <v>1894</v>
      </c>
      <c r="I486" s="18" t="s">
        <v>2032</v>
      </c>
      <c r="J486" s="18" t="s">
        <v>1917</v>
      </c>
      <c r="K486" s="18" t="s">
        <v>2166</v>
      </c>
      <c r="L486" s="18" t="s">
        <v>2167</v>
      </c>
      <c r="M486" s="18"/>
      <c r="N486" s="18" t="s">
        <v>2165</v>
      </c>
      <c r="O486" s="18" t="s">
        <v>4017</v>
      </c>
      <c r="P486" s="18"/>
    </row>
    <row r="487" spans="1:16" ht="324" customHeight="1">
      <c r="A487" s="18" t="s">
        <v>2168</v>
      </c>
      <c r="B487" s="156" t="s">
        <v>4748</v>
      </c>
      <c r="C487" s="18" t="s">
        <v>2169</v>
      </c>
      <c r="D487" s="18" t="s">
        <v>4753</v>
      </c>
      <c r="E487" s="18" t="s">
        <v>4227</v>
      </c>
      <c r="F487" s="18" t="s">
        <v>1897</v>
      </c>
      <c r="G487" s="18" t="s">
        <v>1048</v>
      </c>
      <c r="H487" s="18" t="s">
        <v>3127</v>
      </c>
      <c r="I487" s="18" t="s">
        <v>3238</v>
      </c>
      <c r="J487" s="18"/>
      <c r="K487" s="18" t="s">
        <v>4750</v>
      </c>
      <c r="L487" s="18" t="s">
        <v>4751</v>
      </c>
      <c r="M487" s="18"/>
      <c r="N487" s="18"/>
      <c r="O487" s="18"/>
      <c r="P487" s="18"/>
    </row>
    <row r="488" spans="1:16" ht="283.5" customHeight="1">
      <c r="A488" s="18" t="s">
        <v>5137</v>
      </c>
      <c r="B488" s="156" t="s">
        <v>5139</v>
      </c>
      <c r="C488" s="18" t="s">
        <v>5138</v>
      </c>
      <c r="D488" s="18" t="s">
        <v>5141</v>
      </c>
      <c r="E488" s="18" t="s">
        <v>4232</v>
      </c>
      <c r="F488" s="18" t="s">
        <v>48</v>
      </c>
      <c r="G488" s="18"/>
      <c r="H488" s="18" t="s">
        <v>446</v>
      </c>
      <c r="I488" s="18"/>
      <c r="J488" s="18"/>
      <c r="K488" s="18" t="s">
        <v>5142</v>
      </c>
      <c r="L488" s="18" t="s">
        <v>5140</v>
      </c>
      <c r="M488" s="18"/>
      <c r="N488" s="18"/>
      <c r="O488" s="18"/>
      <c r="P488" s="18"/>
    </row>
    <row r="489" spans="1:16" ht="409.5" customHeight="1">
      <c r="A489" s="18" t="s">
        <v>2170</v>
      </c>
      <c r="B489" s="156" t="s">
        <v>4752</v>
      </c>
      <c r="C489" s="18" t="s">
        <v>2171</v>
      </c>
      <c r="D489" s="18" t="s">
        <v>4757</v>
      </c>
      <c r="E489" s="18" t="s">
        <v>4280</v>
      </c>
      <c r="F489" s="18" t="s">
        <v>1897</v>
      </c>
      <c r="G489" s="18" t="s">
        <v>1046</v>
      </c>
      <c r="H489" s="18" t="s">
        <v>3127</v>
      </c>
      <c r="I489" s="18" t="s">
        <v>182</v>
      </c>
      <c r="J489" s="18" t="s">
        <v>60</v>
      </c>
      <c r="K489" s="18" t="s">
        <v>4754</v>
      </c>
      <c r="L489" s="18" t="s">
        <v>4755</v>
      </c>
      <c r="M489" s="18"/>
      <c r="N489" s="18"/>
      <c r="O489" s="18" t="s">
        <v>3759</v>
      </c>
      <c r="P489" s="18"/>
    </row>
    <row r="490" spans="1:16" ht="40.5" customHeight="1">
      <c r="A490" s="18" t="s">
        <v>2172</v>
      </c>
      <c r="B490" s="156" t="s">
        <v>4756</v>
      </c>
      <c r="C490" s="18" t="s">
        <v>2173</v>
      </c>
      <c r="D490" s="18" t="s">
        <v>4759</v>
      </c>
      <c r="E490" s="18" t="s">
        <v>4228</v>
      </c>
      <c r="F490" s="18" t="s">
        <v>1914</v>
      </c>
      <c r="G490" s="18"/>
      <c r="H490" s="18" t="s">
        <v>1907</v>
      </c>
      <c r="I490" s="18" t="s">
        <v>2039</v>
      </c>
      <c r="J490" s="18" t="s">
        <v>1946</v>
      </c>
      <c r="K490" s="18" t="s">
        <v>2175</v>
      </c>
      <c r="L490" s="18" t="s">
        <v>2176</v>
      </c>
      <c r="M490" s="18"/>
      <c r="N490" s="18" t="s">
        <v>2174</v>
      </c>
      <c r="O490" s="18" t="s">
        <v>3772</v>
      </c>
      <c r="P490" s="18"/>
    </row>
    <row r="491" spans="1:16" ht="229.5" customHeight="1">
      <c r="A491" s="18" t="s">
        <v>2177</v>
      </c>
      <c r="B491" s="156" t="s">
        <v>4758</v>
      </c>
      <c r="C491" s="18" t="s">
        <v>2178</v>
      </c>
      <c r="D491" s="18"/>
      <c r="E491" s="18" t="s">
        <v>4280</v>
      </c>
      <c r="F491" s="18" t="s">
        <v>48</v>
      </c>
      <c r="G491" s="18"/>
      <c r="H491" s="18"/>
      <c r="I491" s="18"/>
      <c r="J491" s="18"/>
      <c r="K491" s="18"/>
      <c r="L491" s="18"/>
      <c r="M491" s="18"/>
      <c r="N491" s="18"/>
      <c r="O491" s="18"/>
      <c r="P491" s="18"/>
    </row>
    <row r="492" spans="1:16" ht="378" customHeight="1">
      <c r="A492" s="18" t="s">
        <v>2179</v>
      </c>
      <c r="B492" s="156" t="s">
        <v>4760</v>
      </c>
      <c r="C492" s="18" t="s">
        <v>3465</v>
      </c>
      <c r="D492" s="18" t="s">
        <v>4762</v>
      </c>
      <c r="E492" s="18" t="s">
        <v>4232</v>
      </c>
      <c r="F492" s="18" t="s">
        <v>3220</v>
      </c>
      <c r="G492" s="18" t="s">
        <v>1046</v>
      </c>
      <c r="H492" s="18" t="s">
        <v>1894</v>
      </c>
      <c r="I492" s="18" t="s">
        <v>1908</v>
      </c>
      <c r="J492" s="18" t="s">
        <v>1909</v>
      </c>
      <c r="K492" s="18" t="s">
        <v>2180</v>
      </c>
      <c r="L492" s="18" t="s">
        <v>2181</v>
      </c>
      <c r="M492" s="18"/>
      <c r="N492" s="18"/>
      <c r="O492" s="18" t="s">
        <v>3993</v>
      </c>
      <c r="P492" s="18"/>
    </row>
    <row r="493" spans="1:16" ht="27" customHeight="1">
      <c r="A493" s="18" t="s">
        <v>2182</v>
      </c>
      <c r="B493" s="156" t="s">
        <v>4761</v>
      </c>
      <c r="C493" s="18" t="s">
        <v>2183</v>
      </c>
      <c r="D493" s="18" t="s">
        <v>4765</v>
      </c>
      <c r="E493" s="18" t="s">
        <v>4230</v>
      </c>
      <c r="F493" s="18" t="s">
        <v>1901</v>
      </c>
      <c r="G493" s="18" t="s">
        <v>1046</v>
      </c>
      <c r="H493" s="18" t="s">
        <v>1931</v>
      </c>
      <c r="I493" s="18" t="s">
        <v>2184</v>
      </c>
      <c r="J493" s="18"/>
      <c r="K493" s="18" t="s">
        <v>2185</v>
      </c>
      <c r="L493" s="18" t="s">
        <v>2186</v>
      </c>
      <c r="M493" s="18" t="s">
        <v>2187</v>
      </c>
      <c r="N493" s="18" t="s">
        <v>4763</v>
      </c>
      <c r="O493" s="18" t="s">
        <v>3759</v>
      </c>
      <c r="P493" s="18"/>
    </row>
    <row r="494" spans="1:16" ht="81" customHeight="1">
      <c r="A494" s="18" t="s">
        <v>2188</v>
      </c>
      <c r="B494" s="156" t="s">
        <v>4764</v>
      </c>
      <c r="C494" s="18" t="s">
        <v>2189</v>
      </c>
      <c r="D494" s="18"/>
      <c r="E494" s="18" t="s">
        <v>4227</v>
      </c>
      <c r="F494" s="18" t="s">
        <v>1898</v>
      </c>
      <c r="G494" s="18"/>
      <c r="H494" s="18"/>
      <c r="I494" s="18"/>
      <c r="J494" s="18"/>
      <c r="K494" s="18"/>
      <c r="L494" s="18"/>
      <c r="M494" s="18"/>
      <c r="N494" s="18"/>
      <c r="O494" s="18"/>
      <c r="P494" s="18"/>
    </row>
    <row r="495" spans="1:16" ht="409.5" customHeight="1">
      <c r="A495" s="18" t="s">
        <v>5143</v>
      </c>
      <c r="B495" s="156" t="s">
        <v>4766</v>
      </c>
      <c r="C495" s="18" t="s">
        <v>5144</v>
      </c>
      <c r="D495" s="18" t="s">
        <v>5145</v>
      </c>
      <c r="E495" s="18" t="s">
        <v>4227</v>
      </c>
      <c r="F495" s="18" t="s">
        <v>47</v>
      </c>
      <c r="G495" s="18" t="s">
        <v>1046</v>
      </c>
      <c r="H495" s="18" t="s">
        <v>5146</v>
      </c>
      <c r="I495" s="18" t="s">
        <v>3636</v>
      </c>
      <c r="J495" s="18" t="s">
        <v>5149</v>
      </c>
      <c r="K495" s="18" t="s">
        <v>5147</v>
      </c>
      <c r="L495" s="18" t="s">
        <v>5148</v>
      </c>
      <c r="M495" s="18"/>
      <c r="N495" s="18"/>
      <c r="O495" s="18"/>
      <c r="P495" s="18"/>
    </row>
    <row r="496" spans="1:16" ht="405" customHeight="1">
      <c r="A496" s="18" t="s">
        <v>2190</v>
      </c>
      <c r="B496" s="156" t="s">
        <v>4766</v>
      </c>
      <c r="C496" s="18" t="s">
        <v>5032</v>
      </c>
      <c r="D496" s="18" t="s">
        <v>4768</v>
      </c>
      <c r="E496" s="18" t="s">
        <v>4229</v>
      </c>
      <c r="F496" s="18" t="s">
        <v>1914</v>
      </c>
      <c r="G496" s="18" t="s">
        <v>3219</v>
      </c>
      <c r="H496" s="18" t="s">
        <v>1938</v>
      </c>
      <c r="I496" s="18" t="s">
        <v>164</v>
      </c>
      <c r="J496" s="159" t="s">
        <v>442</v>
      </c>
      <c r="K496" s="18" t="s">
        <v>2191</v>
      </c>
      <c r="L496" s="18" t="s">
        <v>2192</v>
      </c>
      <c r="M496" s="18"/>
      <c r="N496" s="18"/>
      <c r="O496" s="18" t="s">
        <v>3759</v>
      </c>
      <c r="P496" s="18"/>
    </row>
    <row r="497" spans="1:16" ht="351" customHeight="1">
      <c r="A497" s="18" t="s">
        <v>2193</v>
      </c>
      <c r="B497" s="156" t="s">
        <v>4767</v>
      </c>
      <c r="C497" s="18" t="s">
        <v>2194</v>
      </c>
      <c r="D497" s="18"/>
      <c r="E497" s="18"/>
      <c r="F497" s="18" t="s">
        <v>1898</v>
      </c>
      <c r="G497" s="18"/>
      <c r="H497" s="18"/>
      <c r="I497" s="18"/>
      <c r="J497" s="18"/>
      <c r="K497" s="18" t="s">
        <v>2195</v>
      </c>
      <c r="L497" s="18"/>
      <c r="M497" s="18"/>
      <c r="N497" s="18"/>
      <c r="O497" s="18" t="s">
        <v>3768</v>
      </c>
      <c r="P497" s="18"/>
    </row>
    <row r="498" spans="1:16" ht="405" customHeight="1">
      <c r="A498" s="18" t="s">
        <v>2196</v>
      </c>
      <c r="B498" s="156" t="s">
        <v>4769</v>
      </c>
      <c r="C498" s="18" t="s">
        <v>5033</v>
      </c>
      <c r="D498" s="18" t="s">
        <v>4773</v>
      </c>
      <c r="E498" s="18" t="s">
        <v>4230</v>
      </c>
      <c r="F498" s="18" t="s">
        <v>3220</v>
      </c>
      <c r="G498" s="18" t="s">
        <v>3219</v>
      </c>
      <c r="H498" s="18" t="s">
        <v>456</v>
      </c>
      <c r="I498" s="18" t="s">
        <v>3233</v>
      </c>
      <c r="J498" s="18"/>
      <c r="K498" s="18" t="s">
        <v>2197</v>
      </c>
      <c r="L498" s="18" t="s">
        <v>4770</v>
      </c>
      <c r="M498" s="18" t="s">
        <v>3160</v>
      </c>
      <c r="N498" s="18" t="s">
        <v>4771</v>
      </c>
      <c r="O498" s="18" t="s">
        <v>4046</v>
      </c>
      <c r="P498" s="18"/>
    </row>
    <row r="499" spans="1:16" ht="40.5" customHeight="1">
      <c r="A499" s="18" t="s">
        <v>2198</v>
      </c>
      <c r="B499" s="156" t="s">
        <v>4772</v>
      </c>
      <c r="C499" s="18" t="s">
        <v>2199</v>
      </c>
      <c r="D499" s="18" t="s">
        <v>4776</v>
      </c>
      <c r="E499" s="18" t="s">
        <v>4280</v>
      </c>
      <c r="F499" s="18" t="s">
        <v>1901</v>
      </c>
      <c r="G499" s="18" t="s">
        <v>1046</v>
      </c>
      <c r="H499" s="18" t="s">
        <v>1938</v>
      </c>
      <c r="I499" s="18" t="s">
        <v>1908</v>
      </c>
      <c r="J499" s="18" t="s">
        <v>60</v>
      </c>
      <c r="K499" s="18" t="s">
        <v>2200</v>
      </c>
      <c r="L499" s="18" t="s">
        <v>4774</v>
      </c>
      <c r="M499" s="18"/>
      <c r="N499" s="18"/>
      <c r="O499" s="18" t="s">
        <v>3997</v>
      </c>
      <c r="P499" s="18"/>
    </row>
    <row r="500" spans="1:16" ht="409.5" customHeight="1">
      <c r="A500" s="18" t="s">
        <v>2201</v>
      </c>
      <c r="B500" s="156" t="s">
        <v>4775</v>
      </c>
      <c r="C500" s="18" t="s">
        <v>2202</v>
      </c>
      <c r="D500" s="18"/>
      <c r="E500" s="18" t="s">
        <v>4226</v>
      </c>
      <c r="F500" s="18" t="s">
        <v>1898</v>
      </c>
      <c r="G500" s="18"/>
      <c r="H500" s="18"/>
      <c r="I500" s="18"/>
      <c r="J500" s="18"/>
      <c r="K500" s="18"/>
      <c r="L500" s="18"/>
      <c r="M500" s="18"/>
      <c r="N500" s="18"/>
      <c r="O500" s="18"/>
      <c r="P500" s="18"/>
    </row>
    <row r="501" spans="1:16" ht="297" customHeight="1">
      <c r="A501" s="18" t="s">
        <v>1943</v>
      </c>
      <c r="B501" s="156" t="s">
        <v>4777</v>
      </c>
      <c r="C501" s="18" t="s">
        <v>5034</v>
      </c>
      <c r="D501" s="18" t="s">
        <v>4778</v>
      </c>
      <c r="E501" s="18" t="s">
        <v>4229</v>
      </c>
      <c r="F501" s="18" t="s">
        <v>3220</v>
      </c>
      <c r="G501" s="18" t="s">
        <v>3219</v>
      </c>
      <c r="H501" s="18" t="s">
        <v>1894</v>
      </c>
      <c r="I501" s="18" t="s">
        <v>1908</v>
      </c>
      <c r="J501" s="18" t="s">
        <v>2203</v>
      </c>
      <c r="K501" s="18" t="s">
        <v>2204</v>
      </c>
      <c r="L501" s="18" t="s">
        <v>2205</v>
      </c>
      <c r="M501" s="18"/>
      <c r="N501" s="18"/>
      <c r="O501" s="18" t="s">
        <v>3968</v>
      </c>
      <c r="P501" s="18"/>
    </row>
    <row r="502" spans="1:16" ht="378" customHeight="1">
      <c r="A502" s="18" t="s">
        <v>2206</v>
      </c>
      <c r="B502" s="156" t="s">
        <v>4777</v>
      </c>
      <c r="C502" s="18" t="s">
        <v>2207</v>
      </c>
      <c r="D502" s="18" t="s">
        <v>4642</v>
      </c>
      <c r="E502" s="18" t="s">
        <v>4229</v>
      </c>
      <c r="F502" s="18" t="s">
        <v>1897</v>
      </c>
      <c r="G502" s="18" t="s">
        <v>3219</v>
      </c>
      <c r="H502" s="18" t="s">
        <v>1894</v>
      </c>
      <c r="I502" s="18"/>
      <c r="J502" s="18"/>
      <c r="K502" s="18" t="s">
        <v>2208</v>
      </c>
      <c r="L502" s="18" t="s">
        <v>4779</v>
      </c>
      <c r="M502" s="18"/>
      <c r="N502" s="18"/>
      <c r="O502" s="18" t="s">
        <v>4047</v>
      </c>
      <c r="P502" s="18"/>
    </row>
    <row r="503" spans="1:16" ht="351" customHeight="1">
      <c r="A503" s="18" t="s">
        <v>4780</v>
      </c>
      <c r="B503" s="156" t="s">
        <v>4781</v>
      </c>
      <c r="C503" s="18"/>
      <c r="D503" s="18"/>
      <c r="E503" s="18" t="s">
        <v>4235</v>
      </c>
      <c r="F503" s="18" t="s">
        <v>47</v>
      </c>
      <c r="G503" s="18" t="s">
        <v>3219</v>
      </c>
      <c r="H503" s="18" t="s">
        <v>1931</v>
      </c>
      <c r="I503" s="18" t="s">
        <v>2184</v>
      </c>
      <c r="J503" s="18"/>
      <c r="K503" s="18" t="s">
        <v>4782</v>
      </c>
      <c r="L503" s="18" t="s">
        <v>4464</v>
      </c>
      <c r="M503" s="18" t="s">
        <v>2225</v>
      </c>
      <c r="N503" s="18" t="s">
        <v>5080</v>
      </c>
      <c r="O503" s="18" t="s">
        <v>2226</v>
      </c>
      <c r="P503" s="18"/>
    </row>
    <row r="504" spans="1:16" ht="270" customHeight="1">
      <c r="A504" s="18" t="s">
        <v>2209</v>
      </c>
      <c r="B504" s="156" t="s">
        <v>4783</v>
      </c>
      <c r="C504" s="18" t="s">
        <v>5035</v>
      </c>
      <c r="D504" s="18" t="s">
        <v>4785</v>
      </c>
      <c r="E504" s="18" t="s">
        <v>4227</v>
      </c>
      <c r="F504" s="18" t="s">
        <v>3220</v>
      </c>
      <c r="G504" s="18" t="s">
        <v>1046</v>
      </c>
      <c r="H504" s="18" t="s">
        <v>1894</v>
      </c>
      <c r="I504" s="18" t="s">
        <v>5045</v>
      </c>
      <c r="J504" s="18"/>
      <c r="K504" s="18" t="s">
        <v>2210</v>
      </c>
      <c r="L504" s="18"/>
      <c r="M504" s="18"/>
      <c r="N504" s="18" t="s">
        <v>5081</v>
      </c>
      <c r="O504" s="18" t="s">
        <v>4784</v>
      </c>
      <c r="P504" s="18"/>
    </row>
    <row r="505" spans="1:16" ht="243" customHeight="1">
      <c r="A505" s="18" t="s">
        <v>1930</v>
      </c>
      <c r="B505" s="156" t="s">
        <v>4783</v>
      </c>
      <c r="C505" s="18" t="s">
        <v>5083</v>
      </c>
      <c r="D505" s="18" t="s">
        <v>4613</v>
      </c>
      <c r="E505" s="18" t="s">
        <v>4228</v>
      </c>
      <c r="F505" s="18" t="s">
        <v>1897</v>
      </c>
      <c r="G505" s="18" t="s">
        <v>3219</v>
      </c>
      <c r="H505" s="18" t="s">
        <v>1931</v>
      </c>
      <c r="I505" s="18" t="s">
        <v>5078</v>
      </c>
      <c r="J505" s="18"/>
      <c r="K505" s="18" t="s">
        <v>2211</v>
      </c>
      <c r="L505" s="18" t="s">
        <v>4786</v>
      </c>
      <c r="M505" s="18"/>
      <c r="N505" s="18" t="s">
        <v>4713</v>
      </c>
      <c r="O505" s="18" t="s">
        <v>3759</v>
      </c>
      <c r="P505" s="18"/>
    </row>
    <row r="506" spans="1:16" ht="409.5" customHeight="1">
      <c r="A506" s="18" t="s">
        <v>2212</v>
      </c>
      <c r="B506" s="156" t="s">
        <v>4787</v>
      </c>
      <c r="C506" s="18" t="s">
        <v>2213</v>
      </c>
      <c r="D506" s="18" t="s">
        <v>4790</v>
      </c>
      <c r="E506" s="18" t="s">
        <v>4235</v>
      </c>
      <c r="F506" s="18" t="s">
        <v>3220</v>
      </c>
      <c r="G506" s="18" t="s">
        <v>1046</v>
      </c>
      <c r="H506" s="18" t="s">
        <v>1931</v>
      </c>
      <c r="I506" s="18" t="s">
        <v>1908</v>
      </c>
      <c r="J506" s="18" t="s">
        <v>1917</v>
      </c>
      <c r="K506" s="18" t="s">
        <v>2214</v>
      </c>
      <c r="L506" s="18" t="s">
        <v>2215</v>
      </c>
      <c r="M506" s="18"/>
      <c r="N506" s="18" t="s">
        <v>4788</v>
      </c>
      <c r="O506" s="18" t="s">
        <v>3841</v>
      </c>
      <c r="P506" s="18"/>
    </row>
    <row r="507" spans="1:16" ht="243" customHeight="1">
      <c r="A507" s="18" t="s">
        <v>2216</v>
      </c>
      <c r="B507" s="156" t="s">
        <v>4789</v>
      </c>
      <c r="C507" s="18" t="s">
        <v>3284</v>
      </c>
      <c r="D507" s="18" t="s">
        <v>4793</v>
      </c>
      <c r="E507" s="18" t="s">
        <v>4280</v>
      </c>
      <c r="F507" s="18" t="s">
        <v>47</v>
      </c>
      <c r="G507" s="18" t="s">
        <v>1048</v>
      </c>
      <c r="H507" s="18" t="s">
        <v>2217</v>
      </c>
      <c r="I507" s="18" t="s">
        <v>182</v>
      </c>
      <c r="J507" s="18" t="s">
        <v>60</v>
      </c>
      <c r="K507" s="18" t="s">
        <v>2218</v>
      </c>
      <c r="L507" s="18" t="s">
        <v>3222</v>
      </c>
      <c r="M507" s="18" t="s">
        <v>2219</v>
      </c>
      <c r="N507" s="18" t="s">
        <v>4791</v>
      </c>
      <c r="O507" s="18" t="s">
        <v>3768</v>
      </c>
      <c r="P507" s="18"/>
    </row>
    <row r="508" spans="1:16" ht="324" customHeight="1">
      <c r="A508" s="18" t="s">
        <v>2220</v>
      </c>
      <c r="B508" s="156" t="s">
        <v>4792</v>
      </c>
      <c r="C508" s="18" t="s">
        <v>2221</v>
      </c>
      <c r="D508" s="18"/>
      <c r="E508" s="18" t="s">
        <v>4280</v>
      </c>
      <c r="F508" s="18" t="s">
        <v>1898</v>
      </c>
      <c r="G508" s="18"/>
      <c r="H508" s="18"/>
      <c r="I508" s="18"/>
      <c r="J508" s="18"/>
      <c r="K508" s="18" t="s">
        <v>2222</v>
      </c>
      <c r="L508" s="18"/>
      <c r="M508" s="18"/>
      <c r="N508" s="18"/>
      <c r="O508" s="18"/>
      <c r="P508" s="18"/>
    </row>
    <row r="509" spans="1:16" ht="324" customHeight="1">
      <c r="A509" s="18" t="s">
        <v>2092</v>
      </c>
      <c r="B509" s="156" t="s">
        <v>4792</v>
      </c>
      <c r="C509" s="18" t="s">
        <v>5036</v>
      </c>
      <c r="D509" s="18" t="s">
        <v>4795</v>
      </c>
      <c r="E509" s="18" t="s">
        <v>4235</v>
      </c>
      <c r="F509" s="18" t="s">
        <v>3220</v>
      </c>
      <c r="G509" s="18" t="s">
        <v>3219</v>
      </c>
      <c r="H509" s="18" t="s">
        <v>1931</v>
      </c>
      <c r="I509" s="18" t="s">
        <v>3682</v>
      </c>
      <c r="J509" s="18"/>
      <c r="K509" s="18" t="s">
        <v>2223</v>
      </c>
      <c r="L509" s="18" t="s">
        <v>2224</v>
      </c>
      <c r="M509" s="18" t="s">
        <v>2225</v>
      </c>
      <c r="N509" s="18" t="s">
        <v>5044</v>
      </c>
      <c r="O509" s="18" t="s">
        <v>2226</v>
      </c>
      <c r="P509" s="18"/>
    </row>
    <row r="510" spans="1:16" ht="256.5" customHeight="1">
      <c r="A510" s="18" t="s">
        <v>1242</v>
      </c>
      <c r="B510" s="156" t="s">
        <v>4794</v>
      </c>
      <c r="C510" s="18" t="s">
        <v>5082</v>
      </c>
      <c r="D510" s="18" t="s">
        <v>4691</v>
      </c>
      <c r="E510" s="18" t="s">
        <v>4235</v>
      </c>
      <c r="F510" s="18" t="s">
        <v>1897</v>
      </c>
      <c r="G510" s="18" t="s">
        <v>3219</v>
      </c>
      <c r="H510" s="18" t="s">
        <v>1931</v>
      </c>
      <c r="I510" s="18" t="s">
        <v>3508</v>
      </c>
      <c r="J510" s="18"/>
      <c r="K510" s="18" t="s">
        <v>2223</v>
      </c>
      <c r="L510" s="18" t="s">
        <v>4796</v>
      </c>
      <c r="M510" s="18"/>
      <c r="N510" s="18"/>
      <c r="O510" s="18" t="s">
        <v>2226</v>
      </c>
      <c r="P510" s="18"/>
    </row>
    <row r="511" spans="1:16" ht="121.5" customHeight="1">
      <c r="A511" s="18" t="s">
        <v>2227</v>
      </c>
      <c r="B511" s="156" t="s">
        <v>4797</v>
      </c>
      <c r="C511" s="18" t="s">
        <v>3536</v>
      </c>
      <c r="D511" s="18" t="s">
        <v>4801</v>
      </c>
      <c r="E511" s="18" t="s">
        <v>4280</v>
      </c>
      <c r="F511" s="18" t="s">
        <v>1897</v>
      </c>
      <c r="G511" s="18"/>
      <c r="H511" s="18" t="s">
        <v>446</v>
      </c>
      <c r="I511" s="18" t="s">
        <v>182</v>
      </c>
      <c r="J511" s="18" t="s">
        <v>54</v>
      </c>
      <c r="K511" s="18" t="s">
        <v>2228</v>
      </c>
      <c r="L511" s="18" t="s">
        <v>4798</v>
      </c>
      <c r="M511" s="18"/>
      <c r="N511" s="18"/>
      <c r="O511" s="18" t="s">
        <v>4799</v>
      </c>
      <c r="P511" s="18"/>
    </row>
    <row r="512" spans="1:16" ht="409.5" customHeight="1">
      <c r="A512" s="18" t="s">
        <v>2230</v>
      </c>
      <c r="B512" s="156" t="s">
        <v>4800</v>
      </c>
      <c r="C512" s="18" t="s">
        <v>2231</v>
      </c>
      <c r="D512" s="18" t="s">
        <v>4803</v>
      </c>
      <c r="E512" s="18" t="s">
        <v>4280</v>
      </c>
      <c r="F512" s="18" t="s">
        <v>1914</v>
      </c>
      <c r="G512" s="18"/>
      <c r="H512" s="18" t="s">
        <v>1931</v>
      </c>
      <c r="I512" s="18" t="s">
        <v>1908</v>
      </c>
      <c r="J512" s="18" t="s">
        <v>2063</v>
      </c>
      <c r="K512" s="18" t="s">
        <v>2232</v>
      </c>
      <c r="L512" s="18" t="s">
        <v>2233</v>
      </c>
      <c r="M512" s="18"/>
      <c r="N512" s="18"/>
      <c r="O512" s="18" t="s">
        <v>3772</v>
      </c>
      <c r="P512" s="18"/>
    </row>
    <row r="513" spans="1:16" ht="364.5" customHeight="1">
      <c r="A513" s="18" t="s">
        <v>2020</v>
      </c>
      <c r="B513" s="156" t="s">
        <v>4802</v>
      </c>
      <c r="C513" s="18" t="s">
        <v>5084</v>
      </c>
      <c r="D513" s="18" t="s">
        <v>4807</v>
      </c>
      <c r="E513" s="18" t="s">
        <v>4228</v>
      </c>
      <c r="F513" s="18" t="s">
        <v>1897</v>
      </c>
      <c r="G513" s="18" t="s">
        <v>1046</v>
      </c>
      <c r="H513" s="18" t="s">
        <v>3127</v>
      </c>
      <c r="I513" s="18" t="s">
        <v>3877</v>
      </c>
      <c r="J513" s="18"/>
      <c r="K513" s="18" t="s">
        <v>4804</v>
      </c>
      <c r="L513" s="18" t="s">
        <v>4805</v>
      </c>
      <c r="M513" s="18"/>
      <c r="N513" s="18" t="s">
        <v>4806</v>
      </c>
      <c r="O513" s="18" t="s">
        <v>3772</v>
      </c>
      <c r="P513" s="18"/>
    </row>
    <row r="514" spans="1:16" ht="409.5" customHeight="1">
      <c r="A514" s="18" t="s">
        <v>2235</v>
      </c>
      <c r="B514" s="156" t="s">
        <v>4802</v>
      </c>
      <c r="C514" s="18" t="s">
        <v>3537</v>
      </c>
      <c r="D514" s="18" t="s">
        <v>4811</v>
      </c>
      <c r="E514" s="18" t="s">
        <v>4227</v>
      </c>
      <c r="F514" s="18" t="s">
        <v>47</v>
      </c>
      <c r="G514" s="18" t="s">
        <v>1046</v>
      </c>
      <c r="H514" s="18" t="s">
        <v>3146</v>
      </c>
      <c r="I514" s="18" t="s">
        <v>1908</v>
      </c>
      <c r="J514" s="18" t="s">
        <v>60</v>
      </c>
      <c r="K514" s="18" t="s">
        <v>2237</v>
      </c>
      <c r="L514" s="18" t="s">
        <v>4808</v>
      </c>
      <c r="M514" s="18"/>
      <c r="N514" s="18" t="s">
        <v>4809</v>
      </c>
      <c r="O514" s="18" t="s">
        <v>3935</v>
      </c>
      <c r="P514" s="18"/>
    </row>
    <row r="515" spans="1:16" ht="337.5" customHeight="1">
      <c r="A515" s="18" t="s">
        <v>2059</v>
      </c>
      <c r="B515" s="156" t="s">
        <v>4810</v>
      </c>
      <c r="C515" s="18" t="s">
        <v>3538</v>
      </c>
      <c r="D515" s="18" t="s">
        <v>4814</v>
      </c>
      <c r="E515" s="18" t="s">
        <v>4227</v>
      </c>
      <c r="F515" s="18" t="s">
        <v>3220</v>
      </c>
      <c r="G515" s="18" t="s">
        <v>3219</v>
      </c>
      <c r="H515" s="18" t="s">
        <v>2238</v>
      </c>
      <c r="I515" s="18" t="s">
        <v>3461</v>
      </c>
      <c r="J515" s="18" t="s">
        <v>1938</v>
      </c>
      <c r="K515" s="18" t="s">
        <v>2239</v>
      </c>
      <c r="L515" s="18" t="s">
        <v>3539</v>
      </c>
      <c r="M515" s="18"/>
      <c r="N515" s="18" t="s">
        <v>4812</v>
      </c>
      <c r="O515" s="18" t="s">
        <v>4048</v>
      </c>
      <c r="P515" s="18"/>
    </row>
    <row r="516" spans="1:16" ht="337.5" customHeight="1">
      <c r="A516" s="18" t="s">
        <v>2082</v>
      </c>
      <c r="B516" s="156" t="s">
        <v>4813</v>
      </c>
      <c r="C516" s="18" t="s">
        <v>2240</v>
      </c>
      <c r="D516" s="18" t="s">
        <v>4816</v>
      </c>
      <c r="E516" s="18" t="s">
        <v>4227</v>
      </c>
      <c r="F516" s="18" t="s">
        <v>1897</v>
      </c>
      <c r="G516" s="18" t="s">
        <v>1046</v>
      </c>
      <c r="H516" s="18" t="s">
        <v>1931</v>
      </c>
      <c r="I516" s="18" t="s">
        <v>4482</v>
      </c>
      <c r="J516" s="18"/>
      <c r="K516" s="18" t="s">
        <v>2065</v>
      </c>
      <c r="L516" s="18" t="s">
        <v>2241</v>
      </c>
      <c r="M516" s="18"/>
      <c r="N516" s="18"/>
      <c r="O516" s="18" t="s">
        <v>4041</v>
      </c>
      <c r="P516" s="18"/>
    </row>
    <row r="517" spans="1:16" ht="337.5" customHeight="1">
      <c r="A517" s="18" t="s">
        <v>2082</v>
      </c>
      <c r="B517" s="156" t="s">
        <v>4815</v>
      </c>
      <c r="C517" s="18" t="s">
        <v>2242</v>
      </c>
      <c r="D517" s="18" t="s">
        <v>4816</v>
      </c>
      <c r="E517" s="18" t="s">
        <v>4227</v>
      </c>
      <c r="F517" s="18" t="s">
        <v>1897</v>
      </c>
      <c r="G517" s="18" t="s">
        <v>1046</v>
      </c>
      <c r="H517" s="18" t="s">
        <v>1931</v>
      </c>
      <c r="I517" s="18" t="s">
        <v>3508</v>
      </c>
      <c r="J517" s="18"/>
      <c r="K517" s="18" t="s">
        <v>2065</v>
      </c>
      <c r="L517" s="18" t="s">
        <v>4817</v>
      </c>
      <c r="M517" s="18"/>
      <c r="N517" s="18"/>
      <c r="O517" s="18" t="s">
        <v>4041</v>
      </c>
      <c r="P517" s="18"/>
    </row>
    <row r="518" spans="1:16" ht="351" customHeight="1">
      <c r="A518" s="18" t="s">
        <v>2082</v>
      </c>
      <c r="B518" s="156" t="s">
        <v>4815</v>
      </c>
      <c r="C518" s="18" t="s">
        <v>2243</v>
      </c>
      <c r="D518" s="18" t="s">
        <v>4816</v>
      </c>
      <c r="E518" s="18" t="s">
        <v>4227</v>
      </c>
      <c r="F518" s="18" t="s">
        <v>1897</v>
      </c>
      <c r="G518" s="18" t="s">
        <v>1046</v>
      </c>
      <c r="H518" s="18" t="s">
        <v>1931</v>
      </c>
      <c r="I518" s="18" t="s">
        <v>4818</v>
      </c>
      <c r="J518" s="18"/>
      <c r="K518" s="18" t="s">
        <v>2065</v>
      </c>
      <c r="L518" s="18" t="s">
        <v>4819</v>
      </c>
      <c r="M518" s="18"/>
      <c r="N518" s="18"/>
      <c r="O518" s="18" t="s">
        <v>4041</v>
      </c>
      <c r="P518" s="18"/>
    </row>
    <row r="519" spans="1:16" ht="216" customHeight="1">
      <c r="A519" s="18" t="s">
        <v>2244</v>
      </c>
      <c r="B519" s="156" t="s">
        <v>4820</v>
      </c>
      <c r="C519" s="18" t="s">
        <v>2245</v>
      </c>
      <c r="D519" s="18" t="s">
        <v>4823</v>
      </c>
      <c r="E519" s="18" t="s">
        <v>4235</v>
      </c>
      <c r="F519" s="18" t="s">
        <v>1914</v>
      </c>
      <c r="G519" s="18" t="s">
        <v>1046</v>
      </c>
      <c r="H519" s="18" t="s">
        <v>464</v>
      </c>
      <c r="I519" s="18" t="s">
        <v>183</v>
      </c>
      <c r="J519" s="18" t="s">
        <v>442</v>
      </c>
      <c r="K519" s="18" t="s">
        <v>2246</v>
      </c>
      <c r="L519" s="18" t="s">
        <v>4821</v>
      </c>
      <c r="M519" s="18"/>
      <c r="N519" s="18"/>
      <c r="O519" s="18" t="s">
        <v>3772</v>
      </c>
      <c r="P519" s="18"/>
    </row>
    <row r="520" spans="1:16" ht="409.5" customHeight="1">
      <c r="A520" s="18" t="s">
        <v>5150</v>
      </c>
      <c r="B520" s="156" t="s">
        <v>5151</v>
      </c>
      <c r="C520" s="18" t="s">
        <v>5152</v>
      </c>
      <c r="D520" s="18" t="s">
        <v>5153</v>
      </c>
      <c r="E520" s="18" t="s">
        <v>4232</v>
      </c>
      <c r="F520" s="18" t="s">
        <v>47</v>
      </c>
      <c r="G520" s="18" t="s">
        <v>1046</v>
      </c>
      <c r="H520" s="18" t="s">
        <v>483</v>
      </c>
      <c r="I520" s="18" t="s">
        <v>3218</v>
      </c>
      <c r="J520" s="18"/>
      <c r="K520" s="18" t="s">
        <v>5154</v>
      </c>
      <c r="L520" s="159"/>
      <c r="M520" s="18"/>
      <c r="N520" s="18" t="s">
        <v>5155</v>
      </c>
      <c r="O520" s="18"/>
      <c r="P520" s="18"/>
    </row>
    <row r="521" spans="1:16" ht="409.5" customHeight="1">
      <c r="A521" s="18" t="s">
        <v>2247</v>
      </c>
      <c r="B521" s="156" t="s">
        <v>4822</v>
      </c>
      <c r="C521" s="18" t="s">
        <v>3540</v>
      </c>
      <c r="D521" s="18" t="s">
        <v>4825</v>
      </c>
      <c r="E521" s="18" t="s">
        <v>4280</v>
      </c>
      <c r="F521" s="18" t="s">
        <v>3220</v>
      </c>
      <c r="G521" s="18" t="s">
        <v>1046</v>
      </c>
      <c r="H521" s="18" t="s">
        <v>1894</v>
      </c>
      <c r="I521" s="18" t="s">
        <v>1908</v>
      </c>
      <c r="J521" s="18" t="s">
        <v>63</v>
      </c>
      <c r="K521" s="18" t="s">
        <v>2248</v>
      </c>
      <c r="L521" s="18" t="s">
        <v>2249</v>
      </c>
      <c r="M521" s="18"/>
      <c r="N521" s="18" t="s">
        <v>5087</v>
      </c>
      <c r="O521" s="18" t="s">
        <v>3787</v>
      </c>
      <c r="P521" s="18"/>
    </row>
    <row r="522" spans="1:16" ht="409.5" customHeight="1">
      <c r="A522" s="18" t="s">
        <v>2250</v>
      </c>
      <c r="B522" s="156" t="s">
        <v>4824</v>
      </c>
      <c r="C522" s="18" t="s">
        <v>2251</v>
      </c>
      <c r="D522" s="18" t="s">
        <v>4827</v>
      </c>
      <c r="E522" s="18" t="s">
        <v>4227</v>
      </c>
      <c r="F522" s="18" t="s">
        <v>3220</v>
      </c>
      <c r="G522" s="18" t="s">
        <v>1046</v>
      </c>
      <c r="H522" s="18" t="s">
        <v>1894</v>
      </c>
      <c r="I522" s="18" t="s">
        <v>5187</v>
      </c>
      <c r="J522" s="18"/>
      <c r="K522" s="18" t="s">
        <v>2252</v>
      </c>
      <c r="L522" s="18" t="s">
        <v>2253</v>
      </c>
      <c r="M522" s="18"/>
      <c r="N522" s="18" t="s">
        <v>5088</v>
      </c>
      <c r="O522" s="18" t="s">
        <v>3938</v>
      </c>
      <c r="P522" s="18"/>
    </row>
    <row r="523" spans="1:16" ht="243" customHeight="1">
      <c r="A523" s="18" t="s">
        <v>2254</v>
      </c>
      <c r="B523" s="156" t="s">
        <v>4826</v>
      </c>
      <c r="C523" s="18" t="s">
        <v>2255</v>
      </c>
      <c r="D523" s="18" t="s">
        <v>4830</v>
      </c>
      <c r="E523" s="18" t="s">
        <v>4280</v>
      </c>
      <c r="F523" s="18" t="s">
        <v>3220</v>
      </c>
      <c r="G523" s="18" t="s">
        <v>1046</v>
      </c>
      <c r="H523" s="18" t="s">
        <v>2057</v>
      </c>
      <c r="I523" s="18" t="s">
        <v>3752</v>
      </c>
      <c r="J523" s="18"/>
      <c r="K523" s="18" t="s">
        <v>2257</v>
      </c>
      <c r="L523" s="18" t="s">
        <v>4828</v>
      </c>
      <c r="M523" s="18"/>
      <c r="N523" s="18" t="s">
        <v>2256</v>
      </c>
      <c r="O523" s="18" t="s">
        <v>4049</v>
      </c>
      <c r="P523" s="18"/>
    </row>
    <row r="524" spans="1:16" ht="283.5" customHeight="1">
      <c r="A524" s="18" t="s">
        <v>2258</v>
      </c>
      <c r="B524" s="156" t="s">
        <v>4829</v>
      </c>
      <c r="C524" s="18" t="s">
        <v>2259</v>
      </c>
      <c r="D524" s="18"/>
      <c r="E524" s="18" t="s">
        <v>4234</v>
      </c>
      <c r="F524" s="18" t="s">
        <v>1898</v>
      </c>
      <c r="G524" s="18"/>
      <c r="H524" s="18"/>
      <c r="I524" s="18"/>
      <c r="J524" s="18"/>
      <c r="K524" s="18" t="s">
        <v>2260</v>
      </c>
      <c r="L524" s="18"/>
      <c r="M524" s="18"/>
      <c r="N524" s="18"/>
      <c r="O524" s="18"/>
      <c r="P524" s="18"/>
    </row>
    <row r="525" spans="1:16" ht="270" customHeight="1">
      <c r="A525" s="18" t="s">
        <v>2122</v>
      </c>
      <c r="B525" s="156" t="s">
        <v>4831</v>
      </c>
      <c r="C525" s="18" t="s">
        <v>5037</v>
      </c>
      <c r="D525" s="18" t="s">
        <v>4834</v>
      </c>
      <c r="E525" s="18" t="s">
        <v>4230</v>
      </c>
      <c r="F525" s="18" t="s">
        <v>1897</v>
      </c>
      <c r="G525" s="18" t="s">
        <v>3219</v>
      </c>
      <c r="H525" s="18" t="s">
        <v>1894</v>
      </c>
      <c r="I525" s="18" t="s">
        <v>5688</v>
      </c>
      <c r="J525" s="18"/>
      <c r="K525" s="18" t="s">
        <v>2261</v>
      </c>
      <c r="L525" s="18" t="s">
        <v>4832</v>
      </c>
      <c r="M525" s="18"/>
      <c r="N525" s="18" t="s">
        <v>3541</v>
      </c>
      <c r="O525" s="18" t="s">
        <v>3759</v>
      </c>
      <c r="P525" s="18"/>
    </row>
    <row r="526" spans="1:16" ht="270" customHeight="1">
      <c r="A526" s="18" t="s">
        <v>2262</v>
      </c>
      <c r="B526" s="156" t="s">
        <v>4833</v>
      </c>
      <c r="C526" s="18" t="s">
        <v>3542</v>
      </c>
      <c r="D526" s="18" t="s">
        <v>4835</v>
      </c>
      <c r="E526" s="18" t="s">
        <v>4229</v>
      </c>
      <c r="F526" s="18" t="s">
        <v>3220</v>
      </c>
      <c r="G526" s="18" t="s">
        <v>3219</v>
      </c>
      <c r="H526" s="18" t="s">
        <v>1894</v>
      </c>
      <c r="I526" s="18" t="s">
        <v>1908</v>
      </c>
      <c r="J526" s="18" t="s">
        <v>3228</v>
      </c>
      <c r="K526" s="18" t="s">
        <v>2264</v>
      </c>
      <c r="L526" s="18" t="s">
        <v>2265</v>
      </c>
      <c r="M526" s="18"/>
      <c r="N526" s="18" t="s">
        <v>2263</v>
      </c>
      <c r="O526" s="18" t="s">
        <v>3815</v>
      </c>
      <c r="P526" s="18"/>
    </row>
    <row r="527" spans="1:16" ht="162" customHeight="1">
      <c r="A527" s="18" t="s">
        <v>2262</v>
      </c>
      <c r="B527" s="156" t="s">
        <v>4833</v>
      </c>
      <c r="C527" s="18" t="s">
        <v>2266</v>
      </c>
      <c r="D527" s="18" t="s">
        <v>4835</v>
      </c>
      <c r="E527" s="18" t="s">
        <v>4229</v>
      </c>
      <c r="F527" s="18" t="s">
        <v>3220</v>
      </c>
      <c r="G527" s="18" t="s">
        <v>3219</v>
      </c>
      <c r="H527" s="18" t="s">
        <v>1894</v>
      </c>
      <c r="I527" s="18" t="s">
        <v>1908</v>
      </c>
      <c r="J527" s="18" t="s">
        <v>3228</v>
      </c>
      <c r="K527" s="18" t="s">
        <v>2264</v>
      </c>
      <c r="L527" s="18" t="s">
        <v>2267</v>
      </c>
      <c r="M527" s="18"/>
      <c r="N527" s="18" t="s">
        <v>2263</v>
      </c>
      <c r="O527" s="18" t="s">
        <v>3815</v>
      </c>
      <c r="P527" s="18"/>
    </row>
    <row r="528" spans="1:16" ht="337.5" customHeight="1">
      <c r="A528" s="18" t="s">
        <v>2268</v>
      </c>
      <c r="B528" s="156" t="s">
        <v>4833</v>
      </c>
      <c r="C528" s="18" t="s">
        <v>2269</v>
      </c>
      <c r="D528" s="18" t="s">
        <v>4837</v>
      </c>
      <c r="E528" s="18" t="s">
        <v>4280</v>
      </c>
      <c r="F528" s="18" t="s">
        <v>1901</v>
      </c>
      <c r="G528" s="18" t="s">
        <v>1046</v>
      </c>
      <c r="H528" s="18" t="s">
        <v>1938</v>
      </c>
      <c r="I528" s="18" t="s">
        <v>1908</v>
      </c>
      <c r="J528" s="18" t="s">
        <v>2270</v>
      </c>
      <c r="K528" s="18" t="s">
        <v>2271</v>
      </c>
      <c r="L528" s="18" t="s">
        <v>2272</v>
      </c>
      <c r="M528" s="18"/>
      <c r="N528" s="18" t="s">
        <v>3223</v>
      </c>
      <c r="O528" s="18" t="s">
        <v>4050</v>
      </c>
      <c r="P528" s="18"/>
    </row>
    <row r="529" spans="1:16" ht="409.5" customHeight="1">
      <c r="A529" s="18" t="s">
        <v>2082</v>
      </c>
      <c r="B529" s="156" t="s">
        <v>4836</v>
      </c>
      <c r="C529" s="18" t="s">
        <v>3543</v>
      </c>
      <c r="D529" s="18" t="s">
        <v>4816</v>
      </c>
      <c r="E529" s="18" t="s">
        <v>4227</v>
      </c>
      <c r="F529" s="18" t="s">
        <v>1897</v>
      </c>
      <c r="G529" s="18" t="s">
        <v>1046</v>
      </c>
      <c r="H529" s="18" t="s">
        <v>446</v>
      </c>
      <c r="I529" s="18" t="s">
        <v>3508</v>
      </c>
      <c r="J529" s="18"/>
      <c r="K529" s="18" t="s">
        <v>2065</v>
      </c>
      <c r="L529" s="18" t="s">
        <v>2273</v>
      </c>
      <c r="M529" s="18"/>
      <c r="N529" s="18" t="s">
        <v>2064</v>
      </c>
      <c r="O529" s="18" t="s">
        <v>4041</v>
      </c>
      <c r="P529" s="18"/>
    </row>
    <row r="530" spans="1:16" ht="297" customHeight="1">
      <c r="A530" s="18" t="s">
        <v>2282</v>
      </c>
      <c r="B530" s="156" t="s">
        <v>4843</v>
      </c>
      <c r="C530" s="18" t="s">
        <v>3488</v>
      </c>
      <c r="D530" s="18" t="s">
        <v>4846</v>
      </c>
      <c r="E530" s="18" t="s">
        <v>4229</v>
      </c>
      <c r="F530" s="18" t="s">
        <v>3220</v>
      </c>
      <c r="G530" s="18" t="s">
        <v>1046</v>
      </c>
      <c r="H530" s="18" t="s">
        <v>2283</v>
      </c>
      <c r="I530" s="18" t="s">
        <v>1908</v>
      </c>
      <c r="J530" s="18" t="s">
        <v>2284</v>
      </c>
      <c r="K530" s="18" t="s">
        <v>2285</v>
      </c>
      <c r="L530" s="18" t="s">
        <v>2286</v>
      </c>
      <c r="M530" s="18"/>
      <c r="N530" s="18" t="s">
        <v>5089</v>
      </c>
      <c r="O530" s="18" t="s">
        <v>4844</v>
      </c>
      <c r="P530" s="18"/>
    </row>
    <row r="531" spans="1:16" ht="40.5" customHeight="1">
      <c r="A531" s="18" t="s">
        <v>2287</v>
      </c>
      <c r="B531" s="156" t="s">
        <v>4845</v>
      </c>
      <c r="C531" s="18" t="s">
        <v>2288</v>
      </c>
      <c r="D531" s="18"/>
      <c r="E531" s="18" t="s">
        <v>4280</v>
      </c>
      <c r="F531" s="18" t="s">
        <v>48</v>
      </c>
      <c r="G531" s="18"/>
      <c r="H531" s="18"/>
      <c r="I531" s="18"/>
      <c r="J531" s="18"/>
      <c r="K531" s="18" t="s">
        <v>2289</v>
      </c>
      <c r="L531" s="18"/>
      <c r="M531" s="18"/>
      <c r="N531" s="18"/>
      <c r="O531" s="18"/>
      <c r="P531" s="18"/>
    </row>
    <row r="532" spans="1:16" ht="391.5" customHeight="1">
      <c r="A532" s="18" t="s">
        <v>2177</v>
      </c>
      <c r="B532" s="156" t="s">
        <v>4845</v>
      </c>
      <c r="C532" s="18" t="s">
        <v>2290</v>
      </c>
      <c r="D532" s="18"/>
      <c r="E532" s="18" t="s">
        <v>4280</v>
      </c>
      <c r="F532" s="18" t="s">
        <v>48</v>
      </c>
      <c r="G532" s="18"/>
      <c r="H532" s="18"/>
      <c r="I532" s="18"/>
      <c r="J532" s="18"/>
      <c r="K532" s="18" t="s">
        <v>2291</v>
      </c>
      <c r="L532" s="18"/>
      <c r="M532" s="18"/>
      <c r="N532" s="18"/>
      <c r="O532" s="18"/>
      <c r="P532" s="18"/>
    </row>
    <row r="533" spans="1:16" ht="175.5" customHeight="1">
      <c r="A533" s="18" t="s">
        <v>2292</v>
      </c>
      <c r="B533" s="156" t="s">
        <v>4845</v>
      </c>
      <c r="C533" s="18" t="s">
        <v>3489</v>
      </c>
      <c r="D533" s="18" t="s">
        <v>4848</v>
      </c>
      <c r="E533" s="18" t="s">
        <v>4280</v>
      </c>
      <c r="F533" s="18" t="s">
        <v>47</v>
      </c>
      <c r="G533" s="18" t="s">
        <v>1048</v>
      </c>
      <c r="H533" s="18" t="s">
        <v>804</v>
      </c>
      <c r="I533" s="18" t="s">
        <v>1908</v>
      </c>
      <c r="J533" s="18" t="s">
        <v>3490</v>
      </c>
      <c r="K533" s="18" t="s">
        <v>2294</v>
      </c>
      <c r="L533" s="18" t="s">
        <v>2293</v>
      </c>
      <c r="M533" s="18"/>
      <c r="N533" s="18"/>
      <c r="O533" s="18" t="s">
        <v>3968</v>
      </c>
      <c r="P533" s="18"/>
    </row>
    <row r="534" spans="1:16" ht="175.5" customHeight="1">
      <c r="A534" s="18" t="s">
        <v>2082</v>
      </c>
      <c r="B534" s="156" t="s">
        <v>4847</v>
      </c>
      <c r="C534" s="18" t="s">
        <v>2295</v>
      </c>
      <c r="D534" s="18" t="s">
        <v>4816</v>
      </c>
      <c r="E534" s="18" t="s">
        <v>4227</v>
      </c>
      <c r="F534" s="18" t="s">
        <v>1897</v>
      </c>
      <c r="G534" s="18" t="s">
        <v>1046</v>
      </c>
      <c r="H534" s="18" t="s">
        <v>1931</v>
      </c>
      <c r="I534" s="18" t="s">
        <v>4482</v>
      </c>
      <c r="J534" s="18"/>
      <c r="K534" s="18" t="s">
        <v>4849</v>
      </c>
      <c r="L534" s="18" t="s">
        <v>4850</v>
      </c>
      <c r="M534" s="18"/>
      <c r="N534" s="18" t="s">
        <v>2064</v>
      </c>
      <c r="O534" s="18" t="s">
        <v>4851</v>
      </c>
      <c r="P534" s="18"/>
    </row>
    <row r="535" spans="1:16" ht="256.5" customHeight="1">
      <c r="A535" s="18" t="s">
        <v>3493</v>
      </c>
      <c r="B535" s="156" t="s">
        <v>4852</v>
      </c>
      <c r="C535" s="18" t="s">
        <v>3491</v>
      </c>
      <c r="D535" s="18" t="s">
        <v>4854</v>
      </c>
      <c r="E535" s="18" t="s">
        <v>4280</v>
      </c>
      <c r="F535" s="18" t="s">
        <v>1901</v>
      </c>
      <c r="G535" s="18" t="s">
        <v>1048</v>
      </c>
      <c r="H535" s="18" t="s">
        <v>2296</v>
      </c>
      <c r="I535" s="18" t="s">
        <v>3218</v>
      </c>
      <c r="J535" s="18"/>
      <c r="K535" s="18" t="s">
        <v>2297</v>
      </c>
      <c r="L535" s="18" t="s">
        <v>3492</v>
      </c>
      <c r="M535" s="18"/>
      <c r="N535" s="18" t="s">
        <v>3494</v>
      </c>
      <c r="O535" s="18" t="s">
        <v>3981</v>
      </c>
      <c r="P535" s="18"/>
    </row>
    <row r="536" spans="1:16" ht="409.5" customHeight="1">
      <c r="A536" s="18" t="s">
        <v>2274</v>
      </c>
      <c r="B536" s="156" t="s">
        <v>4838</v>
      </c>
      <c r="C536" s="18" t="s">
        <v>3544</v>
      </c>
      <c r="D536" s="18" t="s">
        <v>4841</v>
      </c>
      <c r="E536" s="18" t="s">
        <v>4228</v>
      </c>
      <c r="F536" s="18" t="s">
        <v>1897</v>
      </c>
      <c r="G536" s="18" t="s">
        <v>1046</v>
      </c>
      <c r="H536" s="18" t="s">
        <v>1931</v>
      </c>
      <c r="I536" s="18" t="s">
        <v>3752</v>
      </c>
      <c r="J536" s="18" t="s">
        <v>3559</v>
      </c>
      <c r="K536" s="18" t="s">
        <v>2275</v>
      </c>
      <c r="L536" s="18" t="s">
        <v>3545</v>
      </c>
      <c r="M536" s="18"/>
      <c r="N536" s="18" t="s">
        <v>4839</v>
      </c>
      <c r="O536" s="18" t="s">
        <v>3849</v>
      </c>
      <c r="P536" s="18"/>
    </row>
    <row r="537" spans="1:16" ht="409.5" customHeight="1">
      <c r="A537" s="18" t="s">
        <v>2277</v>
      </c>
      <c r="B537" s="156" t="s">
        <v>4840</v>
      </c>
      <c r="C537" s="18" t="s">
        <v>2278</v>
      </c>
      <c r="D537" s="18"/>
      <c r="E537" s="18" t="s">
        <v>4230</v>
      </c>
      <c r="F537" s="18" t="s">
        <v>1898</v>
      </c>
      <c r="G537" s="18"/>
      <c r="H537" s="18" t="s">
        <v>1894</v>
      </c>
      <c r="I537" s="18" t="s">
        <v>1924</v>
      </c>
      <c r="J537" s="18"/>
      <c r="K537" s="18" t="s">
        <v>2279</v>
      </c>
      <c r="L537" s="18"/>
      <c r="M537" s="18"/>
      <c r="N537" s="18"/>
      <c r="O537" s="18" t="s">
        <v>3924</v>
      </c>
      <c r="P537" s="18"/>
    </row>
    <row r="538" spans="1:16" ht="216" customHeight="1">
      <c r="A538" s="18" t="s">
        <v>2280</v>
      </c>
      <c r="B538" s="156" t="s">
        <v>4842</v>
      </c>
      <c r="C538" s="18" t="s">
        <v>2281</v>
      </c>
      <c r="D538" s="18"/>
      <c r="E538" s="18"/>
      <c r="F538" s="18" t="s">
        <v>1898</v>
      </c>
      <c r="G538" s="18"/>
      <c r="H538" s="18"/>
      <c r="I538" s="18"/>
      <c r="J538" s="18"/>
      <c r="K538" s="18"/>
      <c r="L538" s="18"/>
      <c r="M538" s="18"/>
      <c r="N538" s="18"/>
      <c r="O538" s="18"/>
      <c r="P538" s="18"/>
    </row>
    <row r="539" spans="1:16" ht="310.5" customHeight="1">
      <c r="A539" s="175" t="s">
        <v>5575</v>
      </c>
      <c r="B539" s="176">
        <v>38455</v>
      </c>
      <c r="C539" s="175"/>
      <c r="D539" s="175" t="s">
        <v>5576</v>
      </c>
      <c r="E539" s="175"/>
      <c r="F539" s="175" t="s">
        <v>47</v>
      </c>
      <c r="G539" s="177" t="s">
        <v>1046</v>
      </c>
      <c r="H539" s="175" t="s">
        <v>446</v>
      </c>
      <c r="I539" s="175" t="s">
        <v>3218</v>
      </c>
      <c r="J539" s="175"/>
      <c r="K539" s="175" t="s">
        <v>5577</v>
      </c>
      <c r="L539" s="175" t="s">
        <v>5578</v>
      </c>
      <c r="M539" s="181" t="s">
        <v>5582</v>
      </c>
      <c r="N539" s="181"/>
      <c r="O539" s="175"/>
      <c r="P539" s="175"/>
    </row>
    <row r="540" spans="1:16" ht="297" customHeight="1">
      <c r="A540" s="18" t="s">
        <v>3495</v>
      </c>
      <c r="B540" s="156" t="s">
        <v>4853</v>
      </c>
      <c r="C540" s="18" t="s">
        <v>3420</v>
      </c>
      <c r="D540" s="18" t="s">
        <v>4856</v>
      </c>
      <c r="E540" s="18" t="s">
        <v>4230</v>
      </c>
      <c r="F540" s="18" t="s">
        <v>3220</v>
      </c>
      <c r="G540" s="18" t="s">
        <v>1046</v>
      </c>
      <c r="H540" s="18" t="s">
        <v>1931</v>
      </c>
      <c r="I540" s="18" t="s">
        <v>2184</v>
      </c>
      <c r="J540" s="18"/>
      <c r="K540" s="18" t="s">
        <v>3221</v>
      </c>
      <c r="L540" s="18" t="s">
        <v>2298</v>
      </c>
      <c r="M540" s="18"/>
      <c r="N540" s="18" t="s">
        <v>5046</v>
      </c>
      <c r="O540" s="18" t="s">
        <v>4086</v>
      </c>
      <c r="P540" s="18"/>
    </row>
    <row r="541" spans="1:16" ht="202.5" customHeight="1">
      <c r="A541" s="18" t="s">
        <v>2300</v>
      </c>
      <c r="B541" s="156" t="s">
        <v>4855</v>
      </c>
      <c r="C541" s="18" t="s">
        <v>2301</v>
      </c>
      <c r="D541" s="18" t="s">
        <v>4859</v>
      </c>
      <c r="E541" s="18" t="s">
        <v>4227</v>
      </c>
      <c r="F541" s="18" t="s">
        <v>3220</v>
      </c>
      <c r="G541" s="18" t="s">
        <v>3219</v>
      </c>
      <c r="H541" s="18" t="s">
        <v>1894</v>
      </c>
      <c r="I541" s="18" t="s">
        <v>1908</v>
      </c>
      <c r="J541" s="18" t="s">
        <v>1917</v>
      </c>
      <c r="K541" s="18" t="s">
        <v>2302</v>
      </c>
      <c r="L541" s="18" t="s">
        <v>2303</v>
      </c>
      <c r="M541" s="18"/>
      <c r="N541" s="18" t="s">
        <v>3224</v>
      </c>
      <c r="O541" s="18" t="s">
        <v>4857</v>
      </c>
      <c r="P541" s="18"/>
    </row>
    <row r="542" spans="1:16" ht="351" customHeight="1">
      <c r="A542" s="18" t="s">
        <v>2304</v>
      </c>
      <c r="B542" s="156" t="s">
        <v>4858</v>
      </c>
      <c r="C542" s="18" t="s">
        <v>2305</v>
      </c>
      <c r="D542" s="18" t="s">
        <v>4861</v>
      </c>
      <c r="E542" s="18" t="s">
        <v>4280</v>
      </c>
      <c r="F542" s="18" t="s">
        <v>1914</v>
      </c>
      <c r="G542" s="18" t="s">
        <v>1046</v>
      </c>
      <c r="H542" s="18" t="s">
        <v>1938</v>
      </c>
      <c r="I542" s="18" t="s">
        <v>1908</v>
      </c>
      <c r="J542" s="18" t="s">
        <v>1938</v>
      </c>
      <c r="K542" s="18" t="s">
        <v>2307</v>
      </c>
      <c r="L542" s="18" t="s">
        <v>2308</v>
      </c>
      <c r="M542" s="18"/>
      <c r="N542" s="18" t="s">
        <v>2306</v>
      </c>
      <c r="O542" s="18" t="s">
        <v>4739</v>
      </c>
      <c r="P542" s="18"/>
    </row>
    <row r="543" spans="1:16" ht="175.5" customHeight="1">
      <c r="A543" s="18" t="s">
        <v>2309</v>
      </c>
      <c r="B543" s="156" t="s">
        <v>4860</v>
      </c>
      <c r="C543" s="18" t="s">
        <v>2310</v>
      </c>
      <c r="D543" s="18"/>
      <c r="E543" s="18" t="s">
        <v>4280</v>
      </c>
      <c r="F543" s="18" t="s">
        <v>48</v>
      </c>
      <c r="G543" s="18"/>
      <c r="H543" s="18"/>
      <c r="I543" s="18"/>
      <c r="J543" s="18"/>
      <c r="K543" s="18" t="s">
        <v>2311</v>
      </c>
      <c r="L543" s="18"/>
      <c r="M543" s="18"/>
      <c r="N543" s="18"/>
      <c r="O543" s="18"/>
      <c r="P543" s="18"/>
    </row>
    <row r="544" spans="1:16" ht="242" customHeight="1">
      <c r="A544" s="18" t="s">
        <v>2312</v>
      </c>
      <c r="B544" s="156" t="s">
        <v>4862</v>
      </c>
      <c r="C544" s="18" t="s">
        <v>5038</v>
      </c>
      <c r="D544" s="18" t="s">
        <v>4864</v>
      </c>
      <c r="E544" s="18" t="s">
        <v>4228</v>
      </c>
      <c r="F544" s="18" t="s">
        <v>1901</v>
      </c>
      <c r="G544" s="18" t="s">
        <v>3219</v>
      </c>
      <c r="H544" s="18" t="s">
        <v>1931</v>
      </c>
      <c r="I544" s="18" t="s">
        <v>157</v>
      </c>
      <c r="J544" s="18" t="s">
        <v>3418</v>
      </c>
      <c r="K544" s="18" t="s">
        <v>4052</v>
      </c>
      <c r="L544" s="18" t="s">
        <v>3419</v>
      </c>
      <c r="M544" s="18"/>
      <c r="N544" s="18" t="s">
        <v>2313</v>
      </c>
      <c r="O544" s="18" t="s">
        <v>3759</v>
      </c>
      <c r="P544" s="18"/>
    </row>
    <row r="545" spans="1:16" ht="40.5" customHeight="1">
      <c r="A545" s="18" t="s">
        <v>2314</v>
      </c>
      <c r="B545" s="156" t="s">
        <v>4863</v>
      </c>
      <c r="C545" s="18" t="s">
        <v>2315</v>
      </c>
      <c r="D545" s="18"/>
      <c r="E545" s="18" t="s">
        <v>4235</v>
      </c>
      <c r="F545" s="18" t="s">
        <v>1898</v>
      </c>
      <c r="G545" s="18"/>
      <c r="H545" s="18"/>
      <c r="I545" s="18"/>
      <c r="J545" s="18"/>
      <c r="K545" s="18" t="s">
        <v>2316</v>
      </c>
      <c r="L545" s="18"/>
      <c r="M545" s="18"/>
      <c r="N545" s="18"/>
      <c r="O545" s="18"/>
      <c r="P545" s="18"/>
    </row>
    <row r="546" spans="1:16" ht="324" customHeight="1">
      <c r="A546" s="18" t="s">
        <v>2317</v>
      </c>
      <c r="B546" s="156" t="s">
        <v>4865</v>
      </c>
      <c r="C546" s="18" t="s">
        <v>5039</v>
      </c>
      <c r="D546" s="18" t="s">
        <v>4869</v>
      </c>
      <c r="E546" s="18" t="s">
        <v>4280</v>
      </c>
      <c r="F546" s="18" t="s">
        <v>3220</v>
      </c>
      <c r="G546" s="18" t="s">
        <v>1046</v>
      </c>
      <c r="H546" s="18" t="s">
        <v>464</v>
      </c>
      <c r="I546" s="18" t="s">
        <v>182</v>
      </c>
      <c r="J546" s="18" t="s">
        <v>60</v>
      </c>
      <c r="K546" s="18" t="s">
        <v>4866</v>
      </c>
      <c r="L546" s="18" t="s">
        <v>4867</v>
      </c>
      <c r="M546" s="18"/>
      <c r="N546" s="18" t="s">
        <v>2318</v>
      </c>
      <c r="O546" s="18" t="s">
        <v>3789</v>
      </c>
      <c r="P546" s="18"/>
    </row>
    <row r="547" spans="1:16" ht="409.5" customHeight="1">
      <c r="A547" s="18" t="s">
        <v>2319</v>
      </c>
      <c r="B547" s="156" t="s">
        <v>4868</v>
      </c>
      <c r="C547" s="18" t="s">
        <v>2320</v>
      </c>
      <c r="D547" s="18"/>
      <c r="E547" s="18" t="s">
        <v>4232</v>
      </c>
      <c r="F547" s="18" t="s">
        <v>1898</v>
      </c>
      <c r="G547" s="18"/>
      <c r="H547" s="18"/>
      <c r="I547" s="18"/>
      <c r="J547" s="18"/>
      <c r="K547" s="18"/>
      <c r="L547" s="18"/>
      <c r="M547" s="18"/>
      <c r="N547" s="18"/>
      <c r="O547" s="18"/>
      <c r="P547" s="18"/>
    </row>
    <row r="548" spans="1:16" ht="409.5" customHeight="1">
      <c r="A548" s="18" t="s">
        <v>2321</v>
      </c>
      <c r="B548" s="156" t="s">
        <v>4870</v>
      </c>
      <c r="C548" s="18" t="s">
        <v>5040</v>
      </c>
      <c r="D548" s="18" t="s">
        <v>4875</v>
      </c>
      <c r="E548" s="18" t="s">
        <v>4280</v>
      </c>
      <c r="F548" s="18" t="s">
        <v>3220</v>
      </c>
      <c r="G548" s="18" t="s">
        <v>1046</v>
      </c>
      <c r="H548" s="18" t="s">
        <v>464</v>
      </c>
      <c r="I548" s="18" t="s">
        <v>182</v>
      </c>
      <c r="J548" s="18" t="s">
        <v>464</v>
      </c>
      <c r="K548" s="18" t="s">
        <v>4871</v>
      </c>
      <c r="L548" s="18" t="s">
        <v>4872</v>
      </c>
      <c r="M548" s="18"/>
      <c r="N548" s="18" t="s">
        <v>4873</v>
      </c>
      <c r="O548" s="18" t="s">
        <v>3772</v>
      </c>
      <c r="P548" s="18"/>
    </row>
    <row r="549" spans="1:16" ht="40.5" customHeight="1">
      <c r="A549" s="18" t="s">
        <v>2059</v>
      </c>
      <c r="B549" s="156" t="s">
        <v>4874</v>
      </c>
      <c r="C549" s="18" t="s">
        <v>2322</v>
      </c>
      <c r="D549" s="18" t="s">
        <v>4880</v>
      </c>
      <c r="E549" s="18" t="s">
        <v>4227</v>
      </c>
      <c r="F549" s="18" t="s">
        <v>3220</v>
      </c>
      <c r="G549" s="18" t="s">
        <v>3219</v>
      </c>
      <c r="H549" s="18" t="s">
        <v>4876</v>
      </c>
      <c r="I549" s="18" t="s">
        <v>3508</v>
      </c>
      <c r="J549" s="18"/>
      <c r="K549" s="18" t="s">
        <v>4877</v>
      </c>
      <c r="L549" s="18" t="s">
        <v>4878</v>
      </c>
      <c r="M549" s="18"/>
      <c r="N549" s="18" t="s">
        <v>2323</v>
      </c>
      <c r="O549" s="18" t="s">
        <v>3768</v>
      </c>
      <c r="P549" s="18"/>
    </row>
    <row r="550" spans="1:16" ht="310.5" customHeight="1">
      <c r="A550" s="18" t="s">
        <v>2229</v>
      </c>
      <c r="B550" s="156" t="s">
        <v>4879</v>
      </c>
      <c r="C550" s="18" t="s">
        <v>2324</v>
      </c>
      <c r="D550" s="18" t="s">
        <v>4883</v>
      </c>
      <c r="E550" s="18" t="s">
        <v>4227</v>
      </c>
      <c r="F550" s="18" t="s">
        <v>47</v>
      </c>
      <c r="G550" s="18" t="s">
        <v>1046</v>
      </c>
      <c r="H550" s="18" t="s">
        <v>2325</v>
      </c>
      <c r="I550" s="18" t="s">
        <v>5306</v>
      </c>
      <c r="J550" s="151" t="s">
        <v>5416</v>
      </c>
      <c r="K550" s="18" t="s">
        <v>2326</v>
      </c>
      <c r="L550" s="18" t="s">
        <v>4881</v>
      </c>
      <c r="M550" s="18"/>
      <c r="N550" s="18" t="s">
        <v>5372</v>
      </c>
      <c r="O550" s="18" t="s">
        <v>4132</v>
      </c>
      <c r="P550" s="18"/>
    </row>
    <row r="551" spans="1:16" ht="409.5" customHeight="1">
      <c r="A551" s="18" t="s">
        <v>2327</v>
      </c>
      <c r="B551" s="156" t="s">
        <v>4882</v>
      </c>
      <c r="C551" s="18" t="s">
        <v>2328</v>
      </c>
      <c r="D551" s="18"/>
      <c r="E551" s="18" t="s">
        <v>4233</v>
      </c>
      <c r="F551" s="18" t="s">
        <v>1898</v>
      </c>
      <c r="G551" s="18"/>
      <c r="H551" s="18"/>
      <c r="I551" s="18"/>
      <c r="J551" s="18"/>
      <c r="K551" s="18"/>
      <c r="L551" s="18"/>
      <c r="M551" s="18"/>
      <c r="N551" s="18"/>
      <c r="O551" s="18"/>
      <c r="P551" s="18"/>
    </row>
    <row r="552" spans="1:16" ht="364.5" customHeight="1">
      <c r="A552" s="18" t="s">
        <v>2154</v>
      </c>
      <c r="B552" s="156" t="s">
        <v>4884</v>
      </c>
      <c r="C552" s="18" t="s">
        <v>3416</v>
      </c>
      <c r="D552" s="18" t="s">
        <v>4887</v>
      </c>
      <c r="E552" s="18" t="s">
        <v>4280</v>
      </c>
      <c r="F552" s="18" t="s">
        <v>3220</v>
      </c>
      <c r="G552" s="18" t="s">
        <v>1046</v>
      </c>
      <c r="H552" s="18" t="s">
        <v>459</v>
      </c>
      <c r="I552" s="18" t="s">
        <v>1908</v>
      </c>
      <c r="J552" s="18" t="s">
        <v>2270</v>
      </c>
      <c r="K552" s="18" t="s">
        <v>2329</v>
      </c>
      <c r="L552" s="18" t="s">
        <v>4885</v>
      </c>
      <c r="M552" s="18"/>
      <c r="N552" s="18" t="s">
        <v>3417</v>
      </c>
      <c r="O552" s="18" t="s">
        <v>4739</v>
      </c>
      <c r="P552" s="18"/>
    </row>
    <row r="553" spans="1:16" ht="409.5" customHeight="1">
      <c r="A553" s="18" t="s">
        <v>2330</v>
      </c>
      <c r="B553" s="156" t="s">
        <v>4886</v>
      </c>
      <c r="C553" s="18" t="s">
        <v>3174</v>
      </c>
      <c r="D553" s="18" t="s">
        <v>4889</v>
      </c>
      <c r="E553" s="18" t="s">
        <v>4229</v>
      </c>
      <c r="F553" s="18" t="s">
        <v>47</v>
      </c>
      <c r="G553" s="18" t="s">
        <v>3219</v>
      </c>
      <c r="H553" s="18" t="s">
        <v>1931</v>
      </c>
      <c r="I553" s="18" t="s">
        <v>3861</v>
      </c>
      <c r="J553" s="18" t="s">
        <v>2063</v>
      </c>
      <c r="K553" s="18" t="s">
        <v>4053</v>
      </c>
      <c r="L553" s="18" t="s">
        <v>2332</v>
      </c>
      <c r="M553" s="18"/>
      <c r="N553" s="18" t="s">
        <v>3415</v>
      </c>
      <c r="O553" s="18" t="s">
        <v>3759</v>
      </c>
      <c r="P553" s="18"/>
    </row>
    <row r="554" spans="1:16" ht="324" customHeight="1">
      <c r="A554" s="18" t="s">
        <v>2333</v>
      </c>
      <c r="B554" s="156" t="s">
        <v>4888</v>
      </c>
      <c r="C554" s="18" t="s">
        <v>2334</v>
      </c>
      <c r="D554" s="18" t="s">
        <v>4892</v>
      </c>
      <c r="E554" s="18" t="s">
        <v>4227</v>
      </c>
      <c r="F554" s="18" t="s">
        <v>3220</v>
      </c>
      <c r="G554" s="18" t="s">
        <v>1046</v>
      </c>
      <c r="H554" s="18" t="s">
        <v>1894</v>
      </c>
      <c r="I554" s="18" t="s">
        <v>182</v>
      </c>
      <c r="J554" s="18" t="s">
        <v>63</v>
      </c>
      <c r="K554" s="18" t="s">
        <v>2335</v>
      </c>
      <c r="L554" s="18" t="s">
        <v>4890</v>
      </c>
      <c r="M554" s="18"/>
      <c r="N554" s="18" t="s">
        <v>1899</v>
      </c>
      <c r="O554" s="18" t="s">
        <v>3765</v>
      </c>
      <c r="P554" s="18"/>
    </row>
    <row r="555" spans="1:16" ht="409.5" customHeight="1">
      <c r="A555" s="18" t="s">
        <v>3414</v>
      </c>
      <c r="B555" s="156" t="s">
        <v>4891</v>
      </c>
      <c r="C555" s="18" t="s">
        <v>3413</v>
      </c>
      <c r="D555" s="18" t="s">
        <v>4896</v>
      </c>
      <c r="E555" s="18" t="s">
        <v>4229</v>
      </c>
      <c r="F555" s="18" t="s">
        <v>1901</v>
      </c>
      <c r="G555" s="18" t="s">
        <v>3219</v>
      </c>
      <c r="H555" s="18" t="s">
        <v>1931</v>
      </c>
      <c r="I555" s="18" t="s">
        <v>3165</v>
      </c>
      <c r="J555" s="18"/>
      <c r="K555" s="18" t="s">
        <v>2336</v>
      </c>
      <c r="L555" s="18" t="s">
        <v>2337</v>
      </c>
      <c r="M555" s="18" t="s">
        <v>3172</v>
      </c>
      <c r="N555" s="18" t="s">
        <v>2338</v>
      </c>
      <c r="O555" s="18" t="s">
        <v>4893</v>
      </c>
      <c r="P555" s="18"/>
    </row>
    <row r="556" spans="1:16" ht="162" customHeight="1">
      <c r="A556" s="18" t="s">
        <v>4894</v>
      </c>
      <c r="B556" s="156" t="s">
        <v>4895</v>
      </c>
      <c r="C556" s="18" t="s">
        <v>3412</v>
      </c>
      <c r="D556" s="18" t="s">
        <v>4899</v>
      </c>
      <c r="E556" s="18" t="s">
        <v>4232</v>
      </c>
      <c r="F556" s="18" t="s">
        <v>3220</v>
      </c>
      <c r="G556" s="18" t="s">
        <v>1046</v>
      </c>
      <c r="H556" s="18" t="s">
        <v>2339</v>
      </c>
      <c r="I556" s="18" t="s">
        <v>3508</v>
      </c>
      <c r="J556" s="18"/>
      <c r="K556" s="18" t="s">
        <v>2340</v>
      </c>
      <c r="L556" s="18" t="s">
        <v>2341</v>
      </c>
      <c r="M556" s="18"/>
      <c r="N556" s="18" t="s">
        <v>4897</v>
      </c>
      <c r="O556" s="18" t="s">
        <v>3935</v>
      </c>
      <c r="P556" s="18"/>
    </row>
    <row r="557" spans="1:16" ht="409.5" customHeight="1">
      <c r="A557" s="18" t="s">
        <v>2342</v>
      </c>
      <c r="B557" s="156" t="s">
        <v>4898</v>
      </c>
      <c r="C557" s="18" t="s">
        <v>3410</v>
      </c>
      <c r="D557" s="18" t="s">
        <v>4901</v>
      </c>
      <c r="E557" s="18" t="s">
        <v>4227</v>
      </c>
      <c r="F557" s="18" t="s">
        <v>1901</v>
      </c>
      <c r="G557" s="18" t="s">
        <v>3219</v>
      </c>
      <c r="H557" s="18" t="s">
        <v>1894</v>
      </c>
      <c r="I557" s="18" t="s">
        <v>1908</v>
      </c>
      <c r="J557" s="18" t="s">
        <v>2343</v>
      </c>
      <c r="K557" s="18" t="s">
        <v>2344</v>
      </c>
      <c r="L557" s="18" t="s">
        <v>2345</v>
      </c>
      <c r="M557" s="18"/>
      <c r="N557" s="18" t="s">
        <v>3411</v>
      </c>
      <c r="O557" s="18" t="s">
        <v>3924</v>
      </c>
      <c r="P557" s="18"/>
    </row>
    <row r="558" spans="1:16" ht="337.5" customHeight="1">
      <c r="A558" s="18" t="s">
        <v>3173</v>
      </c>
      <c r="B558" s="156" t="s">
        <v>4900</v>
      </c>
      <c r="C558" s="18" t="s">
        <v>3174</v>
      </c>
      <c r="D558" s="18" t="s">
        <v>5085</v>
      </c>
      <c r="E558" s="18" t="s">
        <v>4229</v>
      </c>
      <c r="F558" s="18" t="s">
        <v>3220</v>
      </c>
      <c r="G558" s="18" t="s">
        <v>3219</v>
      </c>
      <c r="H558" s="18" t="s">
        <v>3127</v>
      </c>
      <c r="I558" s="18" t="s">
        <v>3165</v>
      </c>
      <c r="J558" s="5"/>
      <c r="K558" s="18" t="s">
        <v>3176</v>
      </c>
      <c r="L558" s="18" t="s">
        <v>3175</v>
      </c>
      <c r="M558" s="18" t="s">
        <v>3177</v>
      </c>
      <c r="N558" s="18"/>
      <c r="O558" s="18" t="s">
        <v>3759</v>
      </c>
      <c r="P558" s="18"/>
    </row>
    <row r="559" spans="1:16" ht="351" customHeight="1">
      <c r="A559" s="18" t="s">
        <v>3407</v>
      </c>
      <c r="B559" s="156" t="s">
        <v>4902</v>
      </c>
      <c r="C559" s="18" t="s">
        <v>3408</v>
      </c>
      <c r="D559" s="18" t="s">
        <v>4903</v>
      </c>
      <c r="E559" s="18" t="s">
        <v>4227</v>
      </c>
      <c r="F559" s="18" t="s">
        <v>1901</v>
      </c>
      <c r="G559" s="18" t="s">
        <v>1046</v>
      </c>
      <c r="H559" s="18" t="s">
        <v>2347</v>
      </c>
      <c r="I559" s="18" t="s">
        <v>1908</v>
      </c>
      <c r="J559" s="18" t="s">
        <v>2348</v>
      </c>
      <c r="K559" s="18" t="s">
        <v>2349</v>
      </c>
      <c r="L559" s="18" t="s">
        <v>3409</v>
      </c>
      <c r="M559" s="18" t="s">
        <v>2350</v>
      </c>
      <c r="N559" s="18" t="s">
        <v>4904</v>
      </c>
      <c r="O559" s="18" t="s">
        <v>3759</v>
      </c>
      <c r="P559" s="18"/>
    </row>
    <row r="560" spans="1:16" ht="378" customHeight="1">
      <c r="A560" s="18" t="s">
        <v>2092</v>
      </c>
      <c r="B560" s="156" t="s">
        <v>4905</v>
      </c>
      <c r="C560" s="18" t="s">
        <v>3507</v>
      </c>
      <c r="D560" s="18" t="s">
        <v>4906</v>
      </c>
      <c r="E560" s="18" t="s">
        <v>4235</v>
      </c>
      <c r="F560" s="18" t="s">
        <v>1897</v>
      </c>
      <c r="G560" s="18" t="s">
        <v>3219</v>
      </c>
      <c r="H560" s="18" t="s">
        <v>1931</v>
      </c>
      <c r="I560" s="18" t="s">
        <v>3508</v>
      </c>
      <c r="J560" s="18"/>
      <c r="K560" s="18" t="s">
        <v>2352</v>
      </c>
      <c r="L560" s="18" t="s">
        <v>2353</v>
      </c>
      <c r="M560" s="18"/>
      <c r="N560" s="18" t="s">
        <v>2351</v>
      </c>
      <c r="O560" s="18" t="s">
        <v>3849</v>
      </c>
      <c r="P560" s="18"/>
    </row>
    <row r="561" spans="1:16" ht="409.5" customHeight="1">
      <c r="A561" s="18" t="s">
        <v>4622</v>
      </c>
      <c r="B561" s="156" t="s">
        <v>4907</v>
      </c>
      <c r="C561" s="18" t="s">
        <v>3506</v>
      </c>
      <c r="D561" s="18" t="s">
        <v>4908</v>
      </c>
      <c r="E561" s="18" t="s">
        <v>4230</v>
      </c>
      <c r="F561" s="18" t="s">
        <v>3220</v>
      </c>
      <c r="G561" s="18" t="s">
        <v>3219</v>
      </c>
      <c r="H561" s="18" t="s">
        <v>1931</v>
      </c>
      <c r="I561" s="18" t="s">
        <v>2184</v>
      </c>
      <c r="J561" s="18"/>
      <c r="K561" s="18" t="s">
        <v>2197</v>
      </c>
      <c r="L561" s="18" t="s">
        <v>2354</v>
      </c>
      <c r="M561" s="18" t="s">
        <v>2355</v>
      </c>
      <c r="N561" s="18" t="s">
        <v>4909</v>
      </c>
      <c r="O561" s="18" t="s">
        <v>4054</v>
      </c>
      <c r="P561" s="18"/>
    </row>
    <row r="562" spans="1:16" ht="409.5" customHeight="1">
      <c r="A562" s="18" t="s">
        <v>2356</v>
      </c>
      <c r="B562" s="156" t="s">
        <v>4910</v>
      </c>
      <c r="C562" s="18" t="s">
        <v>3504</v>
      </c>
      <c r="D562" s="18" t="s">
        <v>4911</v>
      </c>
      <c r="E562" s="18" t="s">
        <v>4227</v>
      </c>
      <c r="F562" s="18" t="s">
        <v>1897</v>
      </c>
      <c r="G562" s="18" t="s">
        <v>1046</v>
      </c>
      <c r="H562" s="18" t="s">
        <v>1931</v>
      </c>
      <c r="I562" s="18" t="s">
        <v>3877</v>
      </c>
      <c r="J562" s="18"/>
      <c r="K562" s="18" t="s">
        <v>2358</v>
      </c>
      <c r="L562" s="18" t="s">
        <v>3505</v>
      </c>
      <c r="M562" s="18"/>
      <c r="N562" s="18" t="s">
        <v>2357</v>
      </c>
      <c r="O562" s="18" t="s">
        <v>4055</v>
      </c>
      <c r="P562" s="18"/>
    </row>
    <row r="563" spans="1:16" ht="154" customHeight="1">
      <c r="A563" s="18" t="s">
        <v>2130</v>
      </c>
      <c r="B563" s="156" t="s">
        <v>4912</v>
      </c>
      <c r="C563" s="18" t="s">
        <v>3503</v>
      </c>
      <c r="D563" s="18" t="s">
        <v>4913</v>
      </c>
      <c r="E563" s="18" t="s">
        <v>4280</v>
      </c>
      <c r="F563" s="18" t="s">
        <v>3220</v>
      </c>
      <c r="G563" s="18" t="s">
        <v>3219</v>
      </c>
      <c r="H563" s="18" t="s">
        <v>2236</v>
      </c>
      <c r="I563" s="18" t="s">
        <v>1908</v>
      </c>
      <c r="J563" s="18" t="s">
        <v>5743</v>
      </c>
      <c r="K563" s="18" t="s">
        <v>4056</v>
      </c>
      <c r="L563" s="18" t="s">
        <v>2360</v>
      </c>
      <c r="M563" s="18"/>
      <c r="N563" s="18" t="s">
        <v>2359</v>
      </c>
      <c r="O563" s="18" t="s">
        <v>4057</v>
      </c>
      <c r="P563" s="18"/>
    </row>
    <row r="564" spans="1:16" ht="409.5" customHeight="1">
      <c r="A564" s="18" t="s">
        <v>3406</v>
      </c>
      <c r="B564" s="156" t="s">
        <v>4914</v>
      </c>
      <c r="C564" s="18" t="s">
        <v>3405</v>
      </c>
      <c r="D564" s="18" t="s">
        <v>4915</v>
      </c>
      <c r="E564" s="18" t="s">
        <v>4227</v>
      </c>
      <c r="F564" s="18" t="s">
        <v>1901</v>
      </c>
      <c r="G564" s="18" t="s">
        <v>1046</v>
      </c>
      <c r="H564" s="18" t="s">
        <v>2361</v>
      </c>
      <c r="I564" s="18" t="s">
        <v>1908</v>
      </c>
      <c r="J564" s="18" t="s">
        <v>1917</v>
      </c>
      <c r="K564" s="18" t="s">
        <v>2362</v>
      </c>
      <c r="L564" s="18" t="s">
        <v>4916</v>
      </c>
      <c r="M564" s="18"/>
      <c r="N564" s="18" t="s">
        <v>5090</v>
      </c>
      <c r="O564" s="18" t="s">
        <v>3937</v>
      </c>
      <c r="P564" s="18"/>
    </row>
    <row r="565" spans="1:16" ht="409.5" customHeight="1">
      <c r="A565" s="18" t="s">
        <v>2363</v>
      </c>
      <c r="B565" s="156" t="s">
        <v>4917</v>
      </c>
      <c r="C565" s="18" t="s">
        <v>3502</v>
      </c>
      <c r="D565" s="18" t="s">
        <v>4918</v>
      </c>
      <c r="E565" s="18" t="s">
        <v>4232</v>
      </c>
      <c r="F565" s="18" t="s">
        <v>1897</v>
      </c>
      <c r="G565" s="18" t="s">
        <v>1046</v>
      </c>
      <c r="H565" s="18" t="s">
        <v>2339</v>
      </c>
      <c r="I565" s="18" t="s">
        <v>3877</v>
      </c>
      <c r="J565" s="18"/>
      <c r="K565" s="18" t="s">
        <v>4919</v>
      </c>
      <c r="L565" s="18" t="s">
        <v>4920</v>
      </c>
      <c r="M565" s="18"/>
      <c r="N565" s="18" t="s">
        <v>4921</v>
      </c>
      <c r="O565" s="18" t="s">
        <v>4922</v>
      </c>
      <c r="P565" s="18"/>
    </row>
    <row r="566" spans="1:16" ht="40.5" customHeight="1">
      <c r="A566" s="18" t="s">
        <v>2364</v>
      </c>
      <c r="B566" s="156" t="s">
        <v>4923</v>
      </c>
      <c r="C566" s="18" t="s">
        <v>3501</v>
      </c>
      <c r="D566" s="18" t="s">
        <v>4924</v>
      </c>
      <c r="E566" s="18" t="s">
        <v>4228</v>
      </c>
      <c r="F566" s="18" t="s">
        <v>47</v>
      </c>
      <c r="G566" s="18" t="s">
        <v>1046</v>
      </c>
      <c r="H566" s="18" t="s">
        <v>2365</v>
      </c>
      <c r="I566" s="18" t="s">
        <v>2331</v>
      </c>
      <c r="J566" s="18" t="s">
        <v>1049</v>
      </c>
      <c r="K566" s="18" t="s">
        <v>4058</v>
      </c>
      <c r="L566" s="18" t="s">
        <v>4925</v>
      </c>
      <c r="M566" s="18"/>
      <c r="N566" s="18"/>
      <c r="O566" s="18" t="s">
        <v>4059</v>
      </c>
      <c r="P566" s="18"/>
    </row>
    <row r="567" spans="1:16" ht="216" customHeight="1">
      <c r="A567" s="18" t="s">
        <v>3404</v>
      </c>
      <c r="B567" s="156" t="s">
        <v>4926</v>
      </c>
      <c r="C567" s="18" t="s">
        <v>3403</v>
      </c>
      <c r="D567" s="18" t="s">
        <v>4927</v>
      </c>
      <c r="E567" s="18" t="s">
        <v>4280</v>
      </c>
      <c r="F567" s="18" t="s">
        <v>1901</v>
      </c>
      <c r="G567" s="18" t="s">
        <v>1048</v>
      </c>
      <c r="H567" s="18" t="s">
        <v>2369</v>
      </c>
      <c r="I567" s="18" t="s">
        <v>3165</v>
      </c>
      <c r="J567" s="18"/>
      <c r="K567" s="18" t="s">
        <v>2370</v>
      </c>
      <c r="L567" s="18" t="s">
        <v>2371</v>
      </c>
      <c r="M567" s="18" t="s">
        <v>2372</v>
      </c>
      <c r="N567" s="18" t="s">
        <v>2368</v>
      </c>
      <c r="O567" s="18" t="s">
        <v>4060</v>
      </c>
      <c r="P567" s="18"/>
    </row>
    <row r="568" spans="1:16" ht="54" customHeight="1">
      <c r="A568" s="18" t="s">
        <v>2373</v>
      </c>
      <c r="B568" s="156" t="s">
        <v>4928</v>
      </c>
      <c r="C568" s="18" t="s">
        <v>2374</v>
      </c>
      <c r="D568" s="18" t="s">
        <v>4929</v>
      </c>
      <c r="E568" s="18" t="s">
        <v>4228</v>
      </c>
      <c r="F568" s="18" t="s">
        <v>1898</v>
      </c>
      <c r="G568" s="18"/>
      <c r="H568" s="18"/>
      <c r="I568" s="18"/>
      <c r="J568" s="18"/>
      <c r="K568" s="18"/>
      <c r="L568" s="18"/>
      <c r="M568" s="18"/>
      <c r="N568" s="18"/>
      <c r="O568" s="18"/>
      <c r="P568" s="18"/>
    </row>
    <row r="569" spans="1:16" ht="391.5" customHeight="1">
      <c r="A569" s="18" t="s">
        <v>2375</v>
      </c>
      <c r="B569" s="156" t="s">
        <v>4930</v>
      </c>
      <c r="C569" s="18" t="s">
        <v>3402</v>
      </c>
      <c r="D569" s="18"/>
      <c r="E569" s="18" t="s">
        <v>4230</v>
      </c>
      <c r="F569" s="18" t="s">
        <v>48</v>
      </c>
      <c r="G569" s="18"/>
      <c r="H569" s="18" t="s">
        <v>1894</v>
      </c>
      <c r="I569" s="18" t="s">
        <v>1908</v>
      </c>
      <c r="J569" s="18" t="s">
        <v>5744</v>
      </c>
      <c r="K569" s="18" t="s">
        <v>2376</v>
      </c>
      <c r="L569" s="18" t="s">
        <v>2377</v>
      </c>
      <c r="M569" s="18"/>
      <c r="N569" s="18"/>
      <c r="O569" s="18"/>
      <c r="P569" s="18"/>
    </row>
    <row r="570" spans="1:16" ht="99" customHeight="1">
      <c r="A570" s="18" t="s">
        <v>2378</v>
      </c>
      <c r="B570" s="156" t="s">
        <v>4931</v>
      </c>
      <c r="C570" s="18" t="s">
        <v>2379</v>
      </c>
      <c r="D570" s="18"/>
      <c r="E570" s="18" t="s">
        <v>4280</v>
      </c>
      <c r="F570" s="18" t="s">
        <v>1898</v>
      </c>
      <c r="G570" s="18"/>
      <c r="H570" s="18"/>
      <c r="I570" s="18"/>
      <c r="J570" s="18"/>
      <c r="K570" s="18"/>
      <c r="L570" s="18"/>
      <c r="M570" s="18"/>
      <c r="N570" s="18"/>
      <c r="O570" s="18"/>
      <c r="P570" s="18"/>
    </row>
    <row r="571" spans="1:16" ht="156" customHeight="1">
      <c r="A571" s="18" t="s">
        <v>2380</v>
      </c>
      <c r="B571" s="156" t="s">
        <v>4932</v>
      </c>
      <c r="C571" s="18" t="s">
        <v>4061</v>
      </c>
      <c r="D571" s="18" t="s">
        <v>4933</v>
      </c>
      <c r="E571" s="18" t="s">
        <v>4223</v>
      </c>
      <c r="F571" s="18" t="s">
        <v>47</v>
      </c>
      <c r="G571" s="18" t="s">
        <v>1046</v>
      </c>
      <c r="H571" s="18" t="s">
        <v>3229</v>
      </c>
      <c r="I571" s="18" t="s">
        <v>183</v>
      </c>
      <c r="J571" s="18" t="s">
        <v>1917</v>
      </c>
      <c r="K571" s="18" t="s">
        <v>2381</v>
      </c>
      <c r="L571" s="18" t="s">
        <v>2382</v>
      </c>
      <c r="M571" s="18"/>
      <c r="N571" s="18"/>
      <c r="O571" s="18" t="s">
        <v>3830</v>
      </c>
      <c r="P571" s="18"/>
    </row>
    <row r="572" spans="1:16">
      <c r="A572" s="13" t="s">
        <v>5650</v>
      </c>
    </row>
  </sheetData>
  <autoFilter ref="A1:P572">
    <sortState ref="A2:P572">
      <sortCondition descending="1" ref="B1:B572"/>
    </sortState>
  </autoFilter>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3"/>
  <sheetViews>
    <sheetView zoomScale="130" zoomScaleNormal="130" zoomScalePageLayoutView="130" workbookViewId="0">
      <pane ySplit="1" topLeftCell="A2" activePane="bottomLeft" state="frozen"/>
      <selection pane="bottomLeft" activeCell="A2" sqref="A2"/>
    </sheetView>
  </sheetViews>
  <sheetFormatPr baseColWidth="10" defaultColWidth="8.83203125" defaultRowHeight="11" x14ac:dyDescent="0"/>
  <cols>
    <col min="1" max="1" width="12.6640625" style="17" customWidth="1"/>
    <col min="2" max="2" width="12.6640625" style="138" customWidth="1"/>
    <col min="3" max="13" width="12.6640625" style="17" customWidth="1"/>
    <col min="14" max="14" width="19.5" style="17" customWidth="1"/>
    <col min="15" max="16" width="12.6640625" style="17" customWidth="1"/>
    <col min="17" max="16384" width="8.83203125" style="17"/>
  </cols>
  <sheetData>
    <row r="1" spans="1:16" ht="27" customHeight="1">
      <c r="A1" s="163" t="s">
        <v>5</v>
      </c>
      <c r="B1" s="164" t="s">
        <v>4498</v>
      </c>
      <c r="C1" s="163" t="s">
        <v>0</v>
      </c>
      <c r="D1" s="163" t="s">
        <v>2</v>
      </c>
      <c r="E1" s="163" t="s">
        <v>4224</v>
      </c>
      <c r="F1" s="163" t="s">
        <v>3215</v>
      </c>
      <c r="G1" s="163" t="s">
        <v>3216</v>
      </c>
      <c r="H1" s="163" t="s">
        <v>51</v>
      </c>
      <c r="I1" s="163" t="s">
        <v>49</v>
      </c>
      <c r="J1" s="163" t="s">
        <v>52</v>
      </c>
      <c r="K1" s="163" t="s">
        <v>7</v>
      </c>
      <c r="L1" s="163" t="s">
        <v>1</v>
      </c>
      <c r="M1" s="163" t="s">
        <v>3</v>
      </c>
      <c r="N1" s="163" t="s">
        <v>4</v>
      </c>
      <c r="O1" s="165" t="s">
        <v>45</v>
      </c>
      <c r="P1" s="165" t="s">
        <v>46</v>
      </c>
    </row>
    <row r="2" spans="1:16" ht="409">
      <c r="A2" s="18" t="s">
        <v>2383</v>
      </c>
      <c r="B2" s="137" t="s">
        <v>4497</v>
      </c>
      <c r="C2" s="18" t="s">
        <v>2384</v>
      </c>
      <c r="D2" s="18" t="s">
        <v>4496</v>
      </c>
      <c r="E2" s="18" t="s">
        <v>4223</v>
      </c>
      <c r="F2" s="18" t="s">
        <v>1897</v>
      </c>
      <c r="G2" s="18" t="s">
        <v>1046</v>
      </c>
      <c r="H2" s="18" t="s">
        <v>464</v>
      </c>
      <c r="I2" s="18" t="s">
        <v>5079</v>
      </c>
      <c r="J2" s="18"/>
      <c r="K2" s="18" t="s">
        <v>4495</v>
      </c>
      <c r="L2" s="18" t="s">
        <v>4494</v>
      </c>
      <c r="M2" s="18"/>
      <c r="N2" s="18" t="s">
        <v>4493</v>
      </c>
      <c r="O2" s="18" t="s">
        <v>3772</v>
      </c>
      <c r="P2" s="18"/>
    </row>
    <row r="3" spans="1:16" ht="409">
      <c r="A3" s="18" t="s">
        <v>5130</v>
      </c>
      <c r="B3" s="137">
        <v>38182</v>
      </c>
      <c r="C3" s="18" t="s">
        <v>5131</v>
      </c>
      <c r="D3" s="18" t="s">
        <v>5132</v>
      </c>
      <c r="E3" s="18" t="s">
        <v>4230</v>
      </c>
      <c r="F3" s="18" t="s">
        <v>47</v>
      </c>
      <c r="G3" s="18" t="s">
        <v>1046</v>
      </c>
      <c r="H3" s="18" t="s">
        <v>446</v>
      </c>
      <c r="I3" s="18" t="s">
        <v>3218</v>
      </c>
      <c r="J3" s="18"/>
      <c r="K3" s="18" t="s">
        <v>5133</v>
      </c>
      <c r="L3" s="18" t="s">
        <v>5134</v>
      </c>
      <c r="M3" s="18"/>
      <c r="N3" s="18" t="s">
        <v>5135</v>
      </c>
      <c r="O3" s="18" t="s">
        <v>5136</v>
      </c>
      <c r="P3" s="18"/>
    </row>
    <row r="4" spans="1:16" ht="341">
      <c r="A4" s="18" t="s">
        <v>5331</v>
      </c>
      <c r="B4" s="137" t="s">
        <v>4492</v>
      </c>
      <c r="C4" s="18" t="s">
        <v>4062</v>
      </c>
      <c r="D4" s="18" t="s">
        <v>4491</v>
      </c>
      <c r="E4" s="18" t="s">
        <v>4280</v>
      </c>
      <c r="F4" s="18" t="s">
        <v>1901</v>
      </c>
      <c r="G4" s="18" t="s">
        <v>1046</v>
      </c>
      <c r="H4" s="18" t="s">
        <v>1894</v>
      </c>
      <c r="I4" s="18" t="s">
        <v>1908</v>
      </c>
      <c r="J4" s="18" t="s">
        <v>202</v>
      </c>
      <c r="K4" s="18" t="s">
        <v>4063</v>
      </c>
      <c r="L4" s="18" t="s">
        <v>2385</v>
      </c>
      <c r="M4" s="18"/>
      <c r="N4" s="18" t="s">
        <v>4160</v>
      </c>
      <c r="O4" s="18" t="s">
        <v>4064</v>
      </c>
      <c r="P4" s="18"/>
    </row>
    <row r="5" spans="1:16" ht="231">
      <c r="A5" s="18" t="s">
        <v>2196</v>
      </c>
      <c r="B5" s="137" t="s">
        <v>4490</v>
      </c>
      <c r="C5" s="18" t="s">
        <v>2386</v>
      </c>
      <c r="D5" s="18" t="s">
        <v>4485</v>
      </c>
      <c r="E5" s="18" t="s">
        <v>4230</v>
      </c>
      <c r="F5" s="18" t="s">
        <v>3220</v>
      </c>
      <c r="G5" s="18" t="s">
        <v>3219</v>
      </c>
      <c r="H5" s="18" t="s">
        <v>455</v>
      </c>
      <c r="I5" s="18" t="s">
        <v>157</v>
      </c>
      <c r="J5" s="18" t="s">
        <v>595</v>
      </c>
      <c r="K5" s="18" t="s">
        <v>2393</v>
      </c>
      <c r="L5" s="18" t="s">
        <v>4489</v>
      </c>
      <c r="M5" s="18"/>
      <c r="N5" s="18" t="s">
        <v>4488</v>
      </c>
      <c r="O5" s="18" t="s">
        <v>4054</v>
      </c>
      <c r="P5" s="18"/>
    </row>
    <row r="6" spans="1:16" s="1" customFormat="1" ht="176">
      <c r="A6" s="18" t="s">
        <v>2387</v>
      </c>
      <c r="B6" s="137" t="s">
        <v>4487</v>
      </c>
      <c r="C6" s="18" t="s">
        <v>2388</v>
      </c>
      <c r="D6" s="18" t="s">
        <v>2391</v>
      </c>
      <c r="E6" s="18" t="s">
        <v>4233</v>
      </c>
      <c r="F6" s="18" t="s">
        <v>1901</v>
      </c>
      <c r="G6" s="18" t="s">
        <v>1046</v>
      </c>
      <c r="H6" s="18" t="s">
        <v>1931</v>
      </c>
      <c r="I6" s="18" t="s">
        <v>1908</v>
      </c>
      <c r="J6" s="18" t="s">
        <v>1946</v>
      </c>
      <c r="K6" s="18" t="s">
        <v>2389</v>
      </c>
      <c r="L6" s="18" t="s">
        <v>2390</v>
      </c>
      <c r="M6" s="18"/>
      <c r="N6" s="18"/>
      <c r="O6" s="18" t="s">
        <v>3815</v>
      </c>
      <c r="P6" s="18"/>
    </row>
    <row r="7" spans="1:16" ht="231">
      <c r="A7" s="18" t="s">
        <v>2196</v>
      </c>
      <c r="B7" s="137" t="s">
        <v>4486</v>
      </c>
      <c r="C7" s="18" t="s">
        <v>2392</v>
      </c>
      <c r="D7" s="18" t="s">
        <v>4485</v>
      </c>
      <c r="E7" s="18" t="s">
        <v>4230</v>
      </c>
      <c r="F7" s="18" t="s">
        <v>47</v>
      </c>
      <c r="G7" s="18" t="s">
        <v>3219</v>
      </c>
      <c r="H7" s="18" t="s">
        <v>1931</v>
      </c>
      <c r="I7" s="18" t="s">
        <v>182</v>
      </c>
      <c r="J7" s="18" t="s">
        <v>799</v>
      </c>
      <c r="K7" s="18" t="s">
        <v>2393</v>
      </c>
      <c r="L7" s="18" t="s">
        <v>2394</v>
      </c>
      <c r="M7" s="18" t="s">
        <v>2395</v>
      </c>
      <c r="N7" s="18" t="s">
        <v>4484</v>
      </c>
      <c r="O7" s="18" t="s">
        <v>4054</v>
      </c>
      <c r="P7" s="18"/>
    </row>
    <row r="8" spans="1:16" s="1" customFormat="1" ht="231">
      <c r="A8" s="18" t="s">
        <v>2080</v>
      </c>
      <c r="B8" s="137" t="s">
        <v>4483</v>
      </c>
      <c r="C8" s="18" t="s">
        <v>4065</v>
      </c>
      <c r="D8" s="18" t="s">
        <v>5047</v>
      </c>
      <c r="E8" s="18" t="s">
        <v>4227</v>
      </c>
      <c r="F8" s="18" t="s">
        <v>3220</v>
      </c>
      <c r="G8" s="18" t="s">
        <v>1046</v>
      </c>
      <c r="H8" s="18" t="s">
        <v>446</v>
      </c>
      <c r="I8" s="18" t="s">
        <v>4482</v>
      </c>
      <c r="J8" s="18"/>
      <c r="K8" s="18" t="s">
        <v>4481</v>
      </c>
      <c r="L8" s="18" t="s">
        <v>4480</v>
      </c>
      <c r="M8" s="18"/>
      <c r="N8" s="18"/>
      <c r="O8" s="18" t="s">
        <v>4066</v>
      </c>
      <c r="P8" s="18"/>
    </row>
    <row r="9" spans="1:16" s="3" customFormat="1" ht="253">
      <c r="A9" s="18" t="s">
        <v>2396</v>
      </c>
      <c r="B9" s="137" t="s">
        <v>4479</v>
      </c>
      <c r="C9" s="18" t="s">
        <v>2397</v>
      </c>
      <c r="D9" s="18" t="s">
        <v>4478</v>
      </c>
      <c r="E9" s="18" t="s">
        <v>4280</v>
      </c>
      <c r="F9" s="18" t="s">
        <v>3220</v>
      </c>
      <c r="G9" s="18" t="s">
        <v>3219</v>
      </c>
      <c r="H9" s="18" t="s">
        <v>3146</v>
      </c>
      <c r="I9" s="18" t="s">
        <v>1908</v>
      </c>
      <c r="J9" s="18" t="s">
        <v>60</v>
      </c>
      <c r="K9" s="18" t="s">
        <v>2398</v>
      </c>
      <c r="L9" s="18" t="s">
        <v>2399</v>
      </c>
      <c r="M9" s="18"/>
      <c r="N9" s="18"/>
      <c r="O9" s="18" t="s">
        <v>4082</v>
      </c>
      <c r="P9" s="18"/>
    </row>
    <row r="10" spans="1:16" s="1" customFormat="1" ht="154">
      <c r="A10" s="18" t="s">
        <v>2604</v>
      </c>
      <c r="B10" s="137" t="s">
        <v>4477</v>
      </c>
      <c r="C10" s="18" t="s">
        <v>4476</v>
      </c>
      <c r="D10" s="18" t="s">
        <v>4475</v>
      </c>
      <c r="E10" s="18" t="s">
        <v>4227</v>
      </c>
      <c r="F10" s="18" t="s">
        <v>47</v>
      </c>
      <c r="G10" s="18" t="s">
        <v>1046</v>
      </c>
      <c r="H10" s="18" t="s">
        <v>1931</v>
      </c>
      <c r="I10" s="18" t="s">
        <v>3218</v>
      </c>
      <c r="J10" s="18"/>
      <c r="K10" s="18" t="s">
        <v>2606</v>
      </c>
      <c r="L10" s="18" t="s">
        <v>4474</v>
      </c>
      <c r="M10" s="18"/>
      <c r="N10" s="18" t="s">
        <v>4473</v>
      </c>
      <c r="O10" s="18" t="s">
        <v>3922</v>
      </c>
      <c r="P10" s="18"/>
    </row>
    <row r="11" spans="1:16" ht="187">
      <c r="A11" s="18" t="s">
        <v>2400</v>
      </c>
      <c r="B11" s="137">
        <v>38021</v>
      </c>
      <c r="C11" s="18" t="s">
        <v>2401</v>
      </c>
      <c r="D11" s="18"/>
      <c r="E11" s="18" t="s">
        <v>4227</v>
      </c>
      <c r="F11" s="18" t="s">
        <v>1898</v>
      </c>
      <c r="G11" s="18"/>
      <c r="H11" s="18"/>
      <c r="I11" s="18"/>
      <c r="J11" s="18"/>
      <c r="K11" s="18" t="s">
        <v>2402</v>
      </c>
      <c r="L11" s="18"/>
      <c r="M11" s="18"/>
      <c r="N11" s="18"/>
      <c r="O11" s="18"/>
      <c r="P11" s="18"/>
    </row>
    <row r="12" spans="1:16" ht="231">
      <c r="A12" s="18" t="s">
        <v>2403</v>
      </c>
      <c r="B12" s="137" t="s">
        <v>4472</v>
      </c>
      <c r="C12" s="18" t="s">
        <v>3361</v>
      </c>
      <c r="D12" s="18" t="s">
        <v>4471</v>
      </c>
      <c r="E12" s="18" t="s">
        <v>4228</v>
      </c>
      <c r="F12" s="18" t="s">
        <v>47</v>
      </c>
      <c r="G12" s="18" t="s">
        <v>1046</v>
      </c>
      <c r="H12" s="18" t="s">
        <v>1894</v>
      </c>
      <c r="I12" s="18" t="s">
        <v>1908</v>
      </c>
      <c r="J12" s="18" t="s">
        <v>1946</v>
      </c>
      <c r="K12" s="18" t="s">
        <v>2404</v>
      </c>
      <c r="L12" s="18" t="s">
        <v>2405</v>
      </c>
      <c r="M12" s="18"/>
      <c r="N12" s="18" t="s">
        <v>3321</v>
      </c>
      <c r="O12" s="18" t="s">
        <v>3993</v>
      </c>
      <c r="P12" s="18"/>
    </row>
    <row r="13" spans="1:16" ht="409">
      <c r="A13" s="18" t="s">
        <v>3323</v>
      </c>
      <c r="B13" s="137" t="s">
        <v>4470</v>
      </c>
      <c r="C13" s="18" t="s">
        <v>3322</v>
      </c>
      <c r="D13" s="18" t="s">
        <v>4469</v>
      </c>
      <c r="E13" s="18" t="s">
        <v>4233</v>
      </c>
      <c r="F13" s="18" t="s">
        <v>1901</v>
      </c>
      <c r="G13" s="18" t="s">
        <v>1046</v>
      </c>
      <c r="H13" s="18" t="s">
        <v>1894</v>
      </c>
      <c r="I13" s="18" t="s">
        <v>182</v>
      </c>
      <c r="J13" s="18" t="s">
        <v>1917</v>
      </c>
      <c r="K13" s="18" t="s">
        <v>2406</v>
      </c>
      <c r="L13" s="18" t="s">
        <v>2407</v>
      </c>
      <c r="M13" s="18"/>
      <c r="N13" s="18" t="s">
        <v>5091</v>
      </c>
      <c r="O13" s="18" t="s">
        <v>3924</v>
      </c>
      <c r="P13" s="18"/>
    </row>
    <row r="14" spans="1:16" ht="231">
      <c r="A14" s="18" t="s">
        <v>1919</v>
      </c>
      <c r="B14" s="137" t="s">
        <v>4468</v>
      </c>
      <c r="C14" s="18" t="s">
        <v>2408</v>
      </c>
      <c r="D14" s="18" t="s">
        <v>2410</v>
      </c>
      <c r="E14" s="18" t="s">
        <v>4230</v>
      </c>
      <c r="F14" s="18" t="s">
        <v>3220</v>
      </c>
      <c r="G14" s="18" t="s">
        <v>3219</v>
      </c>
      <c r="H14" s="18" t="s">
        <v>1894</v>
      </c>
      <c r="I14" s="18" t="s">
        <v>182</v>
      </c>
      <c r="J14" s="18" t="s">
        <v>63</v>
      </c>
      <c r="K14" s="18" t="s">
        <v>2261</v>
      </c>
      <c r="L14" s="18" t="s">
        <v>2409</v>
      </c>
      <c r="M14" s="18"/>
      <c r="N14" s="18" t="s">
        <v>1921</v>
      </c>
      <c r="O14" s="18" t="s">
        <v>2411</v>
      </c>
      <c r="P14" s="18"/>
    </row>
    <row r="15" spans="1:16" ht="209">
      <c r="A15" s="18" t="s">
        <v>2413</v>
      </c>
      <c r="B15" s="137" t="s">
        <v>4467</v>
      </c>
      <c r="C15" s="18" t="s">
        <v>2414</v>
      </c>
      <c r="D15" s="18" t="s">
        <v>2418</v>
      </c>
      <c r="E15" s="18" t="s">
        <v>4227</v>
      </c>
      <c r="F15" s="18" t="s">
        <v>3287</v>
      </c>
      <c r="G15" s="18" t="s">
        <v>3937</v>
      </c>
      <c r="H15" s="18" t="s">
        <v>1894</v>
      </c>
      <c r="I15" s="18" t="s">
        <v>1924</v>
      </c>
      <c r="J15" s="18" t="s">
        <v>1997</v>
      </c>
      <c r="K15" s="18" t="s">
        <v>2416</v>
      </c>
      <c r="L15" s="18" t="s">
        <v>2417</v>
      </c>
      <c r="M15" s="18"/>
      <c r="N15" s="18" t="s">
        <v>2415</v>
      </c>
      <c r="O15" s="18" t="s">
        <v>3830</v>
      </c>
      <c r="P15" s="18" t="s">
        <v>2412</v>
      </c>
    </row>
    <row r="16" spans="1:16" ht="409.5" customHeight="1">
      <c r="A16" s="18" t="s">
        <v>3495</v>
      </c>
      <c r="B16" s="137" t="s">
        <v>4466</v>
      </c>
      <c r="C16" s="18"/>
      <c r="D16" s="18"/>
      <c r="E16" s="18" t="s">
        <v>4230</v>
      </c>
      <c r="F16" s="18" t="s">
        <v>47</v>
      </c>
      <c r="G16" s="18" t="s">
        <v>1046</v>
      </c>
      <c r="H16" s="18" t="s">
        <v>1931</v>
      </c>
      <c r="I16" s="18" t="s">
        <v>2184</v>
      </c>
      <c r="J16" s="18"/>
      <c r="K16" s="18" t="s">
        <v>4465</v>
      </c>
      <c r="L16" s="18" t="s">
        <v>4464</v>
      </c>
      <c r="M16" s="18" t="s">
        <v>4463</v>
      </c>
      <c r="N16" s="18" t="s">
        <v>4462</v>
      </c>
      <c r="O16" s="18" t="s">
        <v>4051</v>
      </c>
      <c r="P16" s="18" t="s">
        <v>2419</v>
      </c>
    </row>
    <row r="17" spans="1:16" ht="176">
      <c r="A17" s="18" t="s">
        <v>2250</v>
      </c>
      <c r="B17" s="137" t="s">
        <v>4461</v>
      </c>
      <c r="C17" s="18" t="s">
        <v>2420</v>
      </c>
      <c r="D17" s="18" t="s">
        <v>2423</v>
      </c>
      <c r="E17" s="18" t="s">
        <v>4227</v>
      </c>
      <c r="F17" s="18" t="s">
        <v>1897</v>
      </c>
      <c r="G17" s="18" t="s">
        <v>1046</v>
      </c>
      <c r="H17" s="18" t="s">
        <v>1894</v>
      </c>
      <c r="I17" s="18" t="s">
        <v>3508</v>
      </c>
      <c r="J17" s="18"/>
      <c r="K17" s="18" t="s">
        <v>2421</v>
      </c>
      <c r="L17" s="18" t="s">
        <v>2422</v>
      </c>
      <c r="M17" s="18"/>
      <c r="N17" s="18" t="s">
        <v>2424</v>
      </c>
      <c r="O17" s="18" t="s">
        <v>3938</v>
      </c>
      <c r="P17" s="18"/>
    </row>
    <row r="18" spans="1:16" ht="297">
      <c r="A18" s="18" t="s">
        <v>2426</v>
      </c>
      <c r="B18" s="137" t="s">
        <v>4460</v>
      </c>
      <c r="C18" s="18" t="s">
        <v>3363</v>
      </c>
      <c r="D18" s="18" t="s">
        <v>2429</v>
      </c>
      <c r="E18" s="18" t="s">
        <v>4227</v>
      </c>
      <c r="F18" s="18" t="s">
        <v>47</v>
      </c>
      <c r="G18" s="18" t="s">
        <v>1046</v>
      </c>
      <c r="H18" s="18" t="s">
        <v>1931</v>
      </c>
      <c r="I18" s="18" t="s">
        <v>1924</v>
      </c>
      <c r="J18" s="18" t="s">
        <v>1925</v>
      </c>
      <c r="K18" s="18" t="s">
        <v>4083</v>
      </c>
      <c r="L18" s="18" t="s">
        <v>2428</v>
      </c>
      <c r="M18" s="18"/>
      <c r="N18" s="10" t="s">
        <v>3364</v>
      </c>
      <c r="O18" s="18" t="s">
        <v>4084</v>
      </c>
      <c r="P18" s="18" t="s">
        <v>2425</v>
      </c>
    </row>
    <row r="19" spans="1:16" s="3" customFormat="1" ht="143">
      <c r="A19" s="18" t="s">
        <v>2431</v>
      </c>
      <c r="B19" s="137" t="s">
        <v>4459</v>
      </c>
      <c r="C19" s="18" t="s">
        <v>3300</v>
      </c>
      <c r="D19" s="18" t="s">
        <v>2433</v>
      </c>
      <c r="E19" s="18" t="s">
        <v>4230</v>
      </c>
      <c r="F19" s="18" t="s">
        <v>1897</v>
      </c>
      <c r="G19" s="18" t="s">
        <v>1046</v>
      </c>
      <c r="H19" s="18" t="s">
        <v>1931</v>
      </c>
      <c r="I19" s="18" t="s">
        <v>3508</v>
      </c>
      <c r="J19" s="18"/>
      <c r="K19" s="18" t="s">
        <v>4085</v>
      </c>
      <c r="L19" s="18" t="s">
        <v>2432</v>
      </c>
      <c r="M19" s="18" t="s">
        <v>3159</v>
      </c>
      <c r="N19" s="18"/>
      <c r="O19" s="18" t="s">
        <v>4086</v>
      </c>
      <c r="P19" s="18" t="s">
        <v>2430</v>
      </c>
    </row>
    <row r="20" spans="1:16" ht="409">
      <c r="A20" s="18" t="s">
        <v>4087</v>
      </c>
      <c r="B20" s="137" t="s">
        <v>4458</v>
      </c>
      <c r="C20" s="18" t="s">
        <v>3320</v>
      </c>
      <c r="D20" s="18" t="s">
        <v>2435</v>
      </c>
      <c r="E20" s="18" t="s">
        <v>4228</v>
      </c>
      <c r="F20" s="18" t="s">
        <v>3220</v>
      </c>
      <c r="G20" s="18" t="s">
        <v>1046</v>
      </c>
      <c r="H20" s="18" t="s">
        <v>2365</v>
      </c>
      <c r="I20" s="18" t="s">
        <v>2331</v>
      </c>
      <c r="J20" s="18" t="s">
        <v>2366</v>
      </c>
      <c r="K20" s="18" t="s">
        <v>2367</v>
      </c>
      <c r="L20" s="18" t="s">
        <v>2434</v>
      </c>
      <c r="M20" s="18"/>
      <c r="N20" s="18" t="s">
        <v>3324</v>
      </c>
      <c r="O20" s="18" t="s">
        <v>4031</v>
      </c>
      <c r="P20" s="18"/>
    </row>
    <row r="21" spans="1:16" ht="242">
      <c r="A21" s="18" t="s">
        <v>2437</v>
      </c>
      <c r="B21" s="137" t="s">
        <v>4457</v>
      </c>
      <c r="C21" s="18" t="s">
        <v>2438</v>
      </c>
      <c r="D21" s="18" t="s">
        <v>2442</v>
      </c>
      <c r="E21" s="18" t="s">
        <v>4280</v>
      </c>
      <c r="F21" s="18" t="s">
        <v>48</v>
      </c>
      <c r="G21" s="18"/>
      <c r="H21" s="18" t="s">
        <v>1938</v>
      </c>
      <c r="I21" s="18" t="s">
        <v>2439</v>
      </c>
      <c r="J21" s="18"/>
      <c r="K21" s="18" t="s">
        <v>2440</v>
      </c>
      <c r="L21" s="18" t="s">
        <v>2441</v>
      </c>
      <c r="M21" s="18" t="s">
        <v>2443</v>
      </c>
      <c r="N21" s="18" t="s">
        <v>2444</v>
      </c>
      <c r="O21" s="18" t="s">
        <v>3768</v>
      </c>
      <c r="P21" s="18" t="s">
        <v>2436</v>
      </c>
    </row>
    <row r="22" spans="1:16" ht="242">
      <c r="A22" s="18" t="s">
        <v>2446</v>
      </c>
      <c r="B22" s="137" t="s">
        <v>4456</v>
      </c>
      <c r="C22" s="18" t="s">
        <v>3401</v>
      </c>
      <c r="D22" s="18" t="s">
        <v>2449</v>
      </c>
      <c r="E22" s="18" t="s">
        <v>4280</v>
      </c>
      <c r="F22" s="18" t="s">
        <v>48</v>
      </c>
      <c r="G22" s="18"/>
      <c r="H22" s="18" t="s">
        <v>1938</v>
      </c>
      <c r="I22" s="18" t="s">
        <v>2439</v>
      </c>
      <c r="J22" s="18"/>
      <c r="K22" s="18" t="s">
        <v>2447</v>
      </c>
      <c r="L22" s="18" t="s">
        <v>2448</v>
      </c>
      <c r="M22" s="18" t="s">
        <v>2450</v>
      </c>
      <c r="N22" s="18" t="s">
        <v>2451</v>
      </c>
      <c r="O22" s="18" t="s">
        <v>4060</v>
      </c>
      <c r="P22" s="18" t="s">
        <v>2445</v>
      </c>
    </row>
    <row r="23" spans="1:16" ht="409">
      <c r="A23" s="18" t="s">
        <v>2292</v>
      </c>
      <c r="B23" s="137" t="s">
        <v>4456</v>
      </c>
      <c r="C23" s="18" t="s">
        <v>3365</v>
      </c>
      <c r="D23" s="18" t="s">
        <v>2454</v>
      </c>
      <c r="E23" s="18" t="s">
        <v>4280</v>
      </c>
      <c r="F23" s="18" t="s">
        <v>3220</v>
      </c>
      <c r="G23" s="18" t="s">
        <v>4455</v>
      </c>
      <c r="H23" s="18" t="s">
        <v>1938</v>
      </c>
      <c r="I23" s="18" t="s">
        <v>3165</v>
      </c>
      <c r="J23" s="18"/>
      <c r="K23" s="18" t="s">
        <v>2294</v>
      </c>
      <c r="L23" s="18" t="s">
        <v>2453</v>
      </c>
      <c r="M23" s="18" t="s">
        <v>4454</v>
      </c>
      <c r="N23" s="18" t="s">
        <v>5647</v>
      </c>
      <c r="O23" s="18" t="s">
        <v>2455</v>
      </c>
      <c r="P23" s="18" t="s">
        <v>2452</v>
      </c>
    </row>
    <row r="24" spans="1:16" s="3" customFormat="1" ht="231">
      <c r="A24" s="18" t="s">
        <v>2456</v>
      </c>
      <c r="B24" s="137" t="s">
        <v>4453</v>
      </c>
      <c r="C24" s="18" t="s">
        <v>2458</v>
      </c>
      <c r="D24" s="18" t="s">
        <v>2457</v>
      </c>
      <c r="E24" s="18" t="s">
        <v>4227</v>
      </c>
      <c r="F24" s="18" t="s">
        <v>47</v>
      </c>
      <c r="G24" s="18" t="s">
        <v>1046</v>
      </c>
      <c r="H24" s="18" t="s">
        <v>1894</v>
      </c>
      <c r="I24" s="18" t="s">
        <v>1908</v>
      </c>
      <c r="J24" s="18" t="s">
        <v>1917</v>
      </c>
      <c r="K24" s="18" t="s">
        <v>2459</v>
      </c>
      <c r="L24" s="18" t="s">
        <v>2460</v>
      </c>
      <c r="M24" s="18"/>
      <c r="N24" s="18"/>
      <c r="O24" s="18" t="s">
        <v>2461</v>
      </c>
      <c r="P24" s="18"/>
    </row>
    <row r="25" spans="1:16" ht="176">
      <c r="A25" s="18" t="s">
        <v>2463</v>
      </c>
      <c r="B25" s="137" t="s">
        <v>4452</v>
      </c>
      <c r="C25" s="18" t="s">
        <v>2464</v>
      </c>
      <c r="D25" s="18" t="s">
        <v>2467</v>
      </c>
      <c r="E25" s="18" t="s">
        <v>4229</v>
      </c>
      <c r="F25" s="18" t="s">
        <v>1901</v>
      </c>
      <c r="G25" s="18" t="s">
        <v>1046</v>
      </c>
      <c r="H25" s="18" t="s">
        <v>1931</v>
      </c>
      <c r="I25" s="18" t="s">
        <v>1932</v>
      </c>
      <c r="J25" s="18"/>
      <c r="K25" s="18" t="s">
        <v>2465</v>
      </c>
      <c r="L25" s="18" t="s">
        <v>2466</v>
      </c>
      <c r="M25" s="18" t="s">
        <v>3193</v>
      </c>
      <c r="N25" s="18" t="s">
        <v>4451</v>
      </c>
      <c r="O25" s="18" t="s">
        <v>4088</v>
      </c>
      <c r="P25" s="18" t="s">
        <v>2462</v>
      </c>
    </row>
    <row r="26" spans="1:16" s="1" customFormat="1" ht="121">
      <c r="A26" s="18" t="s">
        <v>2155</v>
      </c>
      <c r="B26" s="137" t="s">
        <v>4450</v>
      </c>
      <c r="C26" s="18" t="s">
        <v>2469</v>
      </c>
      <c r="D26" s="18" t="s">
        <v>2471</v>
      </c>
      <c r="E26" s="18" t="s">
        <v>4280</v>
      </c>
      <c r="F26" s="18" t="s">
        <v>1898</v>
      </c>
      <c r="G26" s="18"/>
      <c r="H26" s="18"/>
      <c r="I26" s="18"/>
      <c r="J26" s="18"/>
      <c r="K26" s="18" t="s">
        <v>2470</v>
      </c>
      <c r="L26" s="18"/>
      <c r="M26" s="18"/>
      <c r="N26" s="18"/>
      <c r="O26" s="18" t="s">
        <v>3968</v>
      </c>
      <c r="P26" s="18" t="s">
        <v>2468</v>
      </c>
    </row>
    <row r="27" spans="1:16" s="2" customFormat="1" ht="198">
      <c r="A27" s="18" t="s">
        <v>2473</v>
      </c>
      <c r="B27" s="137" t="s">
        <v>4449</v>
      </c>
      <c r="C27" s="18" t="s">
        <v>3366</v>
      </c>
      <c r="D27" s="18" t="s">
        <v>2477</v>
      </c>
      <c r="E27" s="18" t="s">
        <v>4280</v>
      </c>
      <c r="F27" s="18" t="s">
        <v>3220</v>
      </c>
      <c r="G27" s="18" t="s">
        <v>3219</v>
      </c>
      <c r="H27" s="18" t="s">
        <v>2474</v>
      </c>
      <c r="I27" s="18" t="s">
        <v>3508</v>
      </c>
      <c r="J27" s="18" t="s">
        <v>1938</v>
      </c>
      <c r="K27" s="18" t="s">
        <v>2475</v>
      </c>
      <c r="L27" s="18" t="s">
        <v>2476</v>
      </c>
      <c r="M27" s="18"/>
      <c r="N27" s="18"/>
      <c r="O27" s="18" t="s">
        <v>2455</v>
      </c>
      <c r="P27" s="18" t="s">
        <v>2472</v>
      </c>
    </row>
    <row r="28" spans="1:16" s="1" customFormat="1" ht="110">
      <c r="A28" s="18" t="s">
        <v>2479</v>
      </c>
      <c r="B28" s="137" t="s">
        <v>4449</v>
      </c>
      <c r="C28" s="18" t="s">
        <v>4067</v>
      </c>
      <c r="D28" s="18" t="s">
        <v>2483</v>
      </c>
      <c r="E28" s="18" t="s">
        <v>4229</v>
      </c>
      <c r="F28" s="18" t="s">
        <v>3287</v>
      </c>
      <c r="G28" s="18" t="s">
        <v>1046</v>
      </c>
      <c r="H28" s="18" t="s">
        <v>1916</v>
      </c>
      <c r="I28" s="18" t="s">
        <v>1908</v>
      </c>
      <c r="J28" s="18" t="s">
        <v>2480</v>
      </c>
      <c r="K28" s="18" t="s">
        <v>2481</v>
      </c>
      <c r="L28" s="18" t="s">
        <v>2482</v>
      </c>
      <c r="M28" s="18"/>
      <c r="N28" s="18"/>
      <c r="O28" s="18" t="s">
        <v>3772</v>
      </c>
      <c r="P28" s="18" t="s">
        <v>2478</v>
      </c>
    </row>
    <row r="29" spans="1:16" s="1" customFormat="1" ht="88">
      <c r="A29" s="18" t="s">
        <v>2484</v>
      </c>
      <c r="B29" s="137" t="s">
        <v>4448</v>
      </c>
      <c r="C29" s="18" t="s">
        <v>2485</v>
      </c>
      <c r="D29" s="18" t="s">
        <v>2488</v>
      </c>
      <c r="E29" s="18" t="s">
        <v>4280</v>
      </c>
      <c r="F29" s="18" t="s">
        <v>48</v>
      </c>
      <c r="G29" s="18"/>
      <c r="H29" s="18" t="s">
        <v>1938</v>
      </c>
      <c r="I29" s="18"/>
      <c r="J29" s="18"/>
      <c r="K29" s="18" t="s">
        <v>2486</v>
      </c>
      <c r="L29" s="18" t="s">
        <v>2487</v>
      </c>
      <c r="M29" s="18"/>
      <c r="N29" s="18"/>
      <c r="O29" s="18" t="s">
        <v>2411</v>
      </c>
      <c r="P29" s="18"/>
    </row>
    <row r="30" spans="1:16" s="1" customFormat="1" ht="220">
      <c r="A30" s="18" t="s">
        <v>2490</v>
      </c>
      <c r="B30" s="137" t="s">
        <v>4447</v>
      </c>
      <c r="C30" s="18" t="s">
        <v>2491</v>
      </c>
      <c r="D30" s="18" t="s">
        <v>2494</v>
      </c>
      <c r="E30" s="18" t="s">
        <v>4280</v>
      </c>
      <c r="F30" s="18" t="s">
        <v>48</v>
      </c>
      <c r="G30" s="18"/>
      <c r="H30" s="18" t="s">
        <v>1938</v>
      </c>
      <c r="I30" s="18" t="s">
        <v>2439</v>
      </c>
      <c r="J30" s="18"/>
      <c r="K30" s="18" t="s">
        <v>2492</v>
      </c>
      <c r="L30" s="18" t="s">
        <v>2493</v>
      </c>
      <c r="M30" s="18" t="s">
        <v>2495</v>
      </c>
      <c r="N30" s="18"/>
      <c r="O30" s="18" t="s">
        <v>2496</v>
      </c>
      <c r="P30" s="18" t="s">
        <v>2489</v>
      </c>
    </row>
    <row r="31" spans="1:16" s="1" customFormat="1" ht="198">
      <c r="A31" s="18" t="s">
        <v>2497</v>
      </c>
      <c r="B31" s="137" t="s">
        <v>4446</v>
      </c>
      <c r="C31" s="18" t="s">
        <v>2498</v>
      </c>
      <c r="D31" s="18" t="s">
        <v>2501</v>
      </c>
      <c r="E31" s="18" t="s">
        <v>4280</v>
      </c>
      <c r="F31" s="18" t="s">
        <v>48</v>
      </c>
      <c r="G31" s="18"/>
      <c r="H31" s="18" t="s">
        <v>1938</v>
      </c>
      <c r="I31" s="18" t="s">
        <v>2439</v>
      </c>
      <c r="J31" s="18"/>
      <c r="K31" s="18" t="s">
        <v>2499</v>
      </c>
      <c r="L31" s="18" t="s">
        <v>2500</v>
      </c>
      <c r="M31" s="18" t="s">
        <v>2443</v>
      </c>
      <c r="N31" s="18"/>
      <c r="O31" s="18" t="s">
        <v>2411</v>
      </c>
      <c r="P31" s="18"/>
    </row>
    <row r="32" spans="1:16" ht="198">
      <c r="A32" s="18" t="s">
        <v>2268</v>
      </c>
      <c r="B32" s="137" t="s">
        <v>4445</v>
      </c>
      <c r="C32" s="18" t="s">
        <v>2502</v>
      </c>
      <c r="D32" s="18" t="s">
        <v>2505</v>
      </c>
      <c r="E32" s="18" t="s">
        <v>4280</v>
      </c>
      <c r="F32" s="18" t="s">
        <v>1897</v>
      </c>
      <c r="G32" s="18" t="s">
        <v>1046</v>
      </c>
      <c r="H32" s="18" t="s">
        <v>1938</v>
      </c>
      <c r="I32" s="18" t="s">
        <v>1908</v>
      </c>
      <c r="J32" s="18" t="s">
        <v>2270</v>
      </c>
      <c r="K32" s="18" t="s">
        <v>2271</v>
      </c>
      <c r="L32" s="18" t="s">
        <v>2504</v>
      </c>
      <c r="M32" s="18"/>
      <c r="N32" s="18" t="s">
        <v>2503</v>
      </c>
      <c r="O32" s="18" t="s">
        <v>2506</v>
      </c>
      <c r="P32" s="18"/>
    </row>
    <row r="33" spans="1:16" ht="253">
      <c r="A33" s="18" t="s">
        <v>1930</v>
      </c>
      <c r="B33" s="137" t="s">
        <v>4445</v>
      </c>
      <c r="C33" s="18" t="s">
        <v>2507</v>
      </c>
      <c r="D33" s="18" t="s">
        <v>2510</v>
      </c>
      <c r="E33" s="18" t="s">
        <v>4228</v>
      </c>
      <c r="F33" s="18" t="s">
        <v>3220</v>
      </c>
      <c r="G33" s="18" t="s">
        <v>3219</v>
      </c>
      <c r="H33" s="18" t="s">
        <v>1931</v>
      </c>
      <c r="I33" s="18" t="s">
        <v>3508</v>
      </c>
      <c r="J33" s="18"/>
      <c r="K33" s="18" t="s">
        <v>2508</v>
      </c>
      <c r="L33" s="18" t="s">
        <v>2509</v>
      </c>
      <c r="M33" s="18" t="s">
        <v>3367</v>
      </c>
      <c r="N33" s="18" t="s">
        <v>2276</v>
      </c>
      <c r="O33" s="18" t="s">
        <v>3759</v>
      </c>
      <c r="P33" s="18"/>
    </row>
    <row r="34" spans="1:16" ht="242">
      <c r="A34" s="18" t="s">
        <v>2512</v>
      </c>
      <c r="B34" s="137" t="s">
        <v>4444</v>
      </c>
      <c r="C34" s="18" t="s">
        <v>2513</v>
      </c>
      <c r="D34" s="18" t="s">
        <v>2516</v>
      </c>
      <c r="E34" s="18" t="s">
        <v>4227</v>
      </c>
      <c r="F34" s="18" t="s">
        <v>47</v>
      </c>
      <c r="G34" s="18" t="s">
        <v>1046</v>
      </c>
      <c r="H34" s="18" t="s">
        <v>1894</v>
      </c>
      <c r="I34" s="18" t="s">
        <v>182</v>
      </c>
      <c r="J34" s="18" t="s">
        <v>60</v>
      </c>
      <c r="K34" s="18" t="s">
        <v>2514</v>
      </c>
      <c r="L34" s="18" t="s">
        <v>2515</v>
      </c>
      <c r="M34" s="18"/>
      <c r="N34" s="18" t="s">
        <v>4443</v>
      </c>
      <c r="O34" s="18" t="s">
        <v>4041</v>
      </c>
      <c r="P34" s="18" t="s">
        <v>2511</v>
      </c>
    </row>
    <row r="35" spans="1:16" s="1" customFormat="1" ht="143">
      <c r="A35" s="18" t="s">
        <v>2518</v>
      </c>
      <c r="B35" s="137" t="s">
        <v>4442</v>
      </c>
      <c r="C35" s="18" t="s">
        <v>3325</v>
      </c>
      <c r="D35" s="18" t="s">
        <v>2521</v>
      </c>
      <c r="E35" s="18" t="s">
        <v>4280</v>
      </c>
      <c r="F35" s="18" t="s">
        <v>1901</v>
      </c>
      <c r="G35" s="18" t="s">
        <v>1046</v>
      </c>
      <c r="H35" s="18" t="s">
        <v>1938</v>
      </c>
      <c r="I35" s="18" t="s">
        <v>1908</v>
      </c>
      <c r="J35" s="18" t="s">
        <v>60</v>
      </c>
      <c r="K35" s="18" t="s">
        <v>2519</v>
      </c>
      <c r="L35" s="18" t="s">
        <v>2520</v>
      </c>
      <c r="M35" s="18"/>
      <c r="N35" s="18"/>
      <c r="O35" s="18" t="s">
        <v>3924</v>
      </c>
      <c r="P35" s="18" t="s">
        <v>2517</v>
      </c>
    </row>
    <row r="36" spans="1:16" s="1" customFormat="1" ht="66">
      <c r="A36" s="18" t="s">
        <v>1950</v>
      </c>
      <c r="B36" s="137" t="s">
        <v>4441</v>
      </c>
      <c r="C36" s="18" t="s">
        <v>4106</v>
      </c>
      <c r="D36" s="18" t="s">
        <v>2524</v>
      </c>
      <c r="E36" s="18" t="s">
        <v>4230</v>
      </c>
      <c r="F36" s="18" t="s">
        <v>1897</v>
      </c>
      <c r="G36" s="18" t="s">
        <v>3219</v>
      </c>
      <c r="H36" s="18" t="s">
        <v>1894</v>
      </c>
      <c r="I36" s="18" t="s">
        <v>3508</v>
      </c>
      <c r="J36" s="18"/>
      <c r="K36" s="18" t="s">
        <v>2522</v>
      </c>
      <c r="L36" s="18" t="s">
        <v>2523</v>
      </c>
      <c r="M36" s="18"/>
      <c r="N36" s="18"/>
      <c r="O36" s="18" t="s">
        <v>2525</v>
      </c>
      <c r="P36" s="18"/>
    </row>
    <row r="37" spans="1:16" s="1" customFormat="1" ht="253">
      <c r="A37" s="18" t="s">
        <v>2526</v>
      </c>
      <c r="B37" s="137" t="s">
        <v>4440</v>
      </c>
      <c r="C37" s="18" t="s">
        <v>2527</v>
      </c>
      <c r="D37" s="18" t="s">
        <v>2530</v>
      </c>
      <c r="E37" s="18" t="s">
        <v>4229</v>
      </c>
      <c r="F37" s="18" t="s">
        <v>1897</v>
      </c>
      <c r="G37" s="18" t="s">
        <v>1046</v>
      </c>
      <c r="H37" s="18" t="s">
        <v>2296</v>
      </c>
      <c r="I37" s="18" t="s">
        <v>3508</v>
      </c>
      <c r="J37" s="18"/>
      <c r="K37" s="18" t="s">
        <v>2528</v>
      </c>
      <c r="L37" s="18" t="s">
        <v>2529</v>
      </c>
      <c r="M37" s="18"/>
      <c r="N37" s="18"/>
      <c r="O37" s="18" t="s">
        <v>4089</v>
      </c>
      <c r="P37" s="18"/>
    </row>
    <row r="38" spans="1:16" ht="374">
      <c r="A38" s="18" t="s">
        <v>2531</v>
      </c>
      <c r="B38" s="137" t="s">
        <v>4439</v>
      </c>
      <c r="C38" s="18" t="s">
        <v>3442</v>
      </c>
      <c r="D38" s="18" t="s">
        <v>2535</v>
      </c>
      <c r="E38" s="18" t="s">
        <v>4232</v>
      </c>
      <c r="F38" s="18" t="s">
        <v>3299</v>
      </c>
      <c r="G38" s="18" t="s">
        <v>1046</v>
      </c>
      <c r="H38" s="18" t="s">
        <v>2365</v>
      </c>
      <c r="I38" s="18" t="s">
        <v>1957</v>
      </c>
      <c r="J38" s="18" t="s">
        <v>442</v>
      </c>
      <c r="K38" s="18" t="s">
        <v>2533</v>
      </c>
      <c r="L38" s="18" t="s">
        <v>2534</v>
      </c>
      <c r="M38" s="18"/>
      <c r="N38" s="18" t="s">
        <v>2532</v>
      </c>
      <c r="O38" s="18" t="s">
        <v>3772</v>
      </c>
      <c r="P38" s="18"/>
    </row>
    <row r="39" spans="1:16" s="1" customFormat="1" ht="220">
      <c r="A39" s="18" t="s">
        <v>2536</v>
      </c>
      <c r="B39" s="137" t="s">
        <v>4438</v>
      </c>
      <c r="C39" s="18" t="s">
        <v>3326</v>
      </c>
      <c r="D39" s="18" t="s">
        <v>3327</v>
      </c>
      <c r="E39" s="18" t="s">
        <v>4280</v>
      </c>
      <c r="F39" s="18" t="s">
        <v>3287</v>
      </c>
      <c r="G39" s="18" t="s">
        <v>1046</v>
      </c>
      <c r="H39" s="18" t="s">
        <v>1938</v>
      </c>
      <c r="I39" s="18" t="s">
        <v>1908</v>
      </c>
      <c r="J39" s="18" t="s">
        <v>1958</v>
      </c>
      <c r="K39" s="18" t="s">
        <v>2537</v>
      </c>
      <c r="L39" s="18" t="s">
        <v>2538</v>
      </c>
      <c r="M39" s="18"/>
      <c r="N39" s="18"/>
      <c r="O39" s="18" t="s">
        <v>4068</v>
      </c>
      <c r="P39" s="18"/>
    </row>
    <row r="40" spans="1:16" ht="209">
      <c r="A40" s="18" t="s">
        <v>2304</v>
      </c>
      <c r="B40" s="137" t="s">
        <v>4437</v>
      </c>
      <c r="C40" s="18" t="s">
        <v>4105</v>
      </c>
      <c r="D40" s="18" t="s">
        <v>2540</v>
      </c>
      <c r="E40" s="18" t="s">
        <v>4280</v>
      </c>
      <c r="F40" s="18" t="s">
        <v>3286</v>
      </c>
      <c r="G40" s="18" t="s">
        <v>1046</v>
      </c>
      <c r="H40" s="18" t="s">
        <v>1938</v>
      </c>
      <c r="I40" s="18" t="s">
        <v>5079</v>
      </c>
      <c r="J40" s="18"/>
      <c r="K40" s="18" t="s">
        <v>2307</v>
      </c>
      <c r="L40" s="18" t="s">
        <v>2539</v>
      </c>
      <c r="M40" s="18"/>
      <c r="N40" s="18" t="s">
        <v>4436</v>
      </c>
      <c r="O40" s="18" t="s">
        <v>3830</v>
      </c>
      <c r="P40" s="18"/>
    </row>
    <row r="41" spans="1:16" ht="242">
      <c r="A41" s="18" t="s">
        <v>2541</v>
      </c>
      <c r="B41" s="137" t="s">
        <v>4435</v>
      </c>
      <c r="C41" s="18" t="s">
        <v>3328</v>
      </c>
      <c r="D41" s="18" t="s">
        <v>2544</v>
      </c>
      <c r="E41" s="18" t="s">
        <v>4229</v>
      </c>
      <c r="F41" s="18" t="s">
        <v>1901</v>
      </c>
      <c r="G41" s="18" t="s">
        <v>1046</v>
      </c>
      <c r="H41" s="18" t="s">
        <v>790</v>
      </c>
      <c r="I41" s="18" t="s">
        <v>1908</v>
      </c>
      <c r="J41" s="18" t="s">
        <v>2270</v>
      </c>
      <c r="K41" s="18" t="s">
        <v>2542</v>
      </c>
      <c r="L41" s="18" t="s">
        <v>2543</v>
      </c>
      <c r="M41" s="18"/>
      <c r="N41" s="18" t="s">
        <v>3329</v>
      </c>
      <c r="O41" s="18" t="s">
        <v>3924</v>
      </c>
      <c r="P41" s="18"/>
    </row>
    <row r="42" spans="1:16" ht="319">
      <c r="A42" s="18" t="s">
        <v>2545</v>
      </c>
      <c r="B42" s="137" t="s">
        <v>4434</v>
      </c>
      <c r="C42" s="18" t="s">
        <v>3330</v>
      </c>
      <c r="D42" s="18" t="s">
        <v>2548</v>
      </c>
      <c r="E42" s="18" t="s">
        <v>4230</v>
      </c>
      <c r="F42" s="18" t="s">
        <v>3220</v>
      </c>
      <c r="G42" s="18" t="s">
        <v>3219</v>
      </c>
      <c r="H42" s="18" t="s">
        <v>1894</v>
      </c>
      <c r="I42" s="18" t="s">
        <v>182</v>
      </c>
      <c r="J42" s="18"/>
      <c r="K42" s="18" t="s">
        <v>2546</v>
      </c>
      <c r="L42" s="18" t="s">
        <v>2547</v>
      </c>
      <c r="M42" s="18"/>
      <c r="N42" s="18" t="s">
        <v>3331</v>
      </c>
      <c r="O42" s="18" t="s">
        <v>2549</v>
      </c>
      <c r="P42" s="18"/>
    </row>
    <row r="43" spans="1:16" s="1" customFormat="1" ht="77">
      <c r="A43" s="18" t="s">
        <v>2550</v>
      </c>
      <c r="B43" s="137" t="s">
        <v>4433</v>
      </c>
      <c r="C43" s="18" t="s">
        <v>2551</v>
      </c>
      <c r="D43" s="18"/>
      <c r="E43" s="18" t="s">
        <v>4227</v>
      </c>
      <c r="F43" s="18" t="s">
        <v>1898</v>
      </c>
      <c r="G43" s="18"/>
      <c r="H43" s="18" t="s">
        <v>1931</v>
      </c>
      <c r="I43" s="18"/>
      <c r="J43" s="18"/>
      <c r="K43" s="18" t="s">
        <v>2552</v>
      </c>
      <c r="L43" s="18"/>
      <c r="M43" s="18"/>
      <c r="N43" s="18"/>
      <c r="O43" s="18" t="s">
        <v>3768</v>
      </c>
      <c r="P43" s="18"/>
    </row>
    <row r="44" spans="1:16" ht="209" customHeight="1">
      <c r="A44" s="18" t="s">
        <v>3362</v>
      </c>
      <c r="B44" s="137" t="s">
        <v>4432</v>
      </c>
      <c r="C44" s="18" t="s">
        <v>3332</v>
      </c>
      <c r="D44" s="18" t="s">
        <v>2555</v>
      </c>
      <c r="E44" s="18" t="s">
        <v>4280</v>
      </c>
      <c r="F44" s="18" t="s">
        <v>1901</v>
      </c>
      <c r="G44" s="18" t="s">
        <v>1046</v>
      </c>
      <c r="H44" s="18" t="s">
        <v>2057</v>
      </c>
      <c r="I44" s="18" t="s">
        <v>4156</v>
      </c>
      <c r="J44" s="18" t="s">
        <v>63</v>
      </c>
      <c r="K44" s="18" t="s">
        <v>2553</v>
      </c>
      <c r="L44" s="18" t="s">
        <v>2554</v>
      </c>
      <c r="M44" s="18"/>
      <c r="N44" s="159" t="s">
        <v>5092</v>
      </c>
      <c r="O44" s="18" t="s">
        <v>2556</v>
      </c>
      <c r="P44" s="18"/>
    </row>
    <row r="45" spans="1:16" s="1" customFormat="1" ht="77" customHeight="1">
      <c r="A45" s="18" t="s">
        <v>2557</v>
      </c>
      <c r="B45" s="137" t="s">
        <v>4432</v>
      </c>
      <c r="C45" s="18" t="s">
        <v>2558</v>
      </c>
      <c r="D45" s="18" t="s">
        <v>2561</v>
      </c>
      <c r="E45" s="18" t="s">
        <v>4230</v>
      </c>
      <c r="F45" s="18" t="s">
        <v>1897</v>
      </c>
      <c r="G45" s="18" t="s">
        <v>3219</v>
      </c>
      <c r="H45" s="18" t="s">
        <v>1894</v>
      </c>
      <c r="I45" s="18" t="s">
        <v>3508</v>
      </c>
      <c r="J45" s="18"/>
      <c r="K45" s="18" t="s">
        <v>2559</v>
      </c>
      <c r="L45" s="18" t="s">
        <v>2560</v>
      </c>
      <c r="M45" s="18"/>
      <c r="N45" s="18"/>
      <c r="O45" s="18" t="s">
        <v>2411</v>
      </c>
      <c r="P45" s="18"/>
    </row>
    <row r="46" spans="1:16" s="1" customFormat="1" ht="242" customHeight="1">
      <c r="A46" s="18" t="s">
        <v>2562</v>
      </c>
      <c r="B46" s="137" t="s">
        <v>4431</v>
      </c>
      <c r="C46" s="18" t="s">
        <v>2563</v>
      </c>
      <c r="D46" s="18" t="s">
        <v>2565</v>
      </c>
      <c r="E46" s="18" t="s">
        <v>4230</v>
      </c>
      <c r="F46" s="18" t="s">
        <v>1897</v>
      </c>
      <c r="G46" s="18" t="s">
        <v>3219</v>
      </c>
      <c r="H46" s="18" t="s">
        <v>1894</v>
      </c>
      <c r="I46" s="18" t="s">
        <v>3752</v>
      </c>
      <c r="J46" s="18"/>
      <c r="K46" s="18" t="s">
        <v>2559</v>
      </c>
      <c r="L46" s="18" t="s">
        <v>2564</v>
      </c>
      <c r="M46" s="18"/>
      <c r="N46" s="18"/>
      <c r="O46" s="18" t="s">
        <v>2411</v>
      </c>
      <c r="P46" s="18"/>
    </row>
    <row r="47" spans="1:16" ht="275">
      <c r="A47" s="18" t="s">
        <v>2082</v>
      </c>
      <c r="B47" s="137" t="s">
        <v>4430</v>
      </c>
      <c r="C47" s="18" t="s">
        <v>2566</v>
      </c>
      <c r="D47" s="18" t="s">
        <v>2568</v>
      </c>
      <c r="E47" s="18" t="s">
        <v>4227</v>
      </c>
      <c r="F47" s="18" t="s">
        <v>1897</v>
      </c>
      <c r="G47" s="18" t="s">
        <v>1046</v>
      </c>
      <c r="H47" s="18" t="s">
        <v>1931</v>
      </c>
      <c r="I47" s="18" t="s">
        <v>3508</v>
      </c>
      <c r="J47" s="18"/>
      <c r="K47" s="18" t="s">
        <v>2065</v>
      </c>
      <c r="L47" s="18" t="s">
        <v>2567</v>
      </c>
      <c r="M47" s="18"/>
      <c r="N47" s="18" t="s">
        <v>2064</v>
      </c>
      <c r="O47" s="18" t="s">
        <v>4041</v>
      </c>
      <c r="P47" s="18"/>
    </row>
    <row r="48" spans="1:16" ht="198">
      <c r="A48" s="18" t="s">
        <v>2234</v>
      </c>
      <c r="B48" s="137" t="s">
        <v>4429</v>
      </c>
      <c r="C48" s="18" t="s">
        <v>2569</v>
      </c>
      <c r="D48" s="18" t="s">
        <v>2574</v>
      </c>
      <c r="E48" s="18" t="s">
        <v>4227</v>
      </c>
      <c r="F48" s="18" t="s">
        <v>3220</v>
      </c>
      <c r="G48" s="18" t="s">
        <v>1046</v>
      </c>
      <c r="H48" s="18" t="s">
        <v>1894</v>
      </c>
      <c r="I48" s="18" t="s">
        <v>1908</v>
      </c>
      <c r="J48" s="18" t="s">
        <v>2571</v>
      </c>
      <c r="K48" s="18" t="s">
        <v>2572</v>
      </c>
      <c r="L48" s="18" t="s">
        <v>2573</v>
      </c>
      <c r="M48" s="18"/>
      <c r="N48" s="18" t="s">
        <v>2570</v>
      </c>
      <c r="O48" s="18" t="s">
        <v>4090</v>
      </c>
      <c r="P48" s="18"/>
    </row>
    <row r="49" spans="1:16" ht="187">
      <c r="A49" s="18" t="s">
        <v>2346</v>
      </c>
      <c r="B49" s="137" t="s">
        <v>4428</v>
      </c>
      <c r="C49" s="18" t="s">
        <v>2576</v>
      </c>
      <c r="D49" s="18" t="s">
        <v>2580</v>
      </c>
      <c r="E49" s="18" t="s">
        <v>4280</v>
      </c>
      <c r="F49" s="18" t="s">
        <v>1897</v>
      </c>
      <c r="G49" s="18" t="s">
        <v>1046</v>
      </c>
      <c r="H49" s="18" t="s">
        <v>1938</v>
      </c>
      <c r="I49" s="18" t="s">
        <v>1924</v>
      </c>
      <c r="J49" s="18" t="s">
        <v>5160</v>
      </c>
      <c r="K49" s="18" t="s">
        <v>2578</v>
      </c>
      <c r="L49" s="18" t="s">
        <v>2579</v>
      </c>
      <c r="M49" s="18"/>
      <c r="N49" s="18" t="s">
        <v>2577</v>
      </c>
      <c r="O49" s="18" t="s">
        <v>3830</v>
      </c>
      <c r="P49" s="18"/>
    </row>
    <row r="50" spans="1:16" s="1" customFormat="1" ht="319">
      <c r="A50" s="18" t="s">
        <v>2583</v>
      </c>
      <c r="B50" s="137" t="s">
        <v>4426</v>
      </c>
      <c r="C50" s="18" t="s">
        <v>5048</v>
      </c>
      <c r="D50" s="18" t="s">
        <v>5049</v>
      </c>
      <c r="E50" s="18" t="s">
        <v>4229</v>
      </c>
      <c r="F50" s="18" t="s">
        <v>47</v>
      </c>
      <c r="G50" s="18" t="s">
        <v>1046</v>
      </c>
      <c r="H50" s="18" t="s">
        <v>1894</v>
      </c>
      <c r="I50" s="18" t="s">
        <v>1908</v>
      </c>
      <c r="J50" s="18" t="s">
        <v>1946</v>
      </c>
      <c r="K50" s="18" t="s">
        <v>2585</v>
      </c>
      <c r="L50" s="18" t="s">
        <v>2586</v>
      </c>
      <c r="M50" s="18"/>
      <c r="N50" s="18" t="s">
        <v>2584</v>
      </c>
      <c r="O50" s="18" t="s">
        <v>3993</v>
      </c>
      <c r="P50" s="18"/>
    </row>
    <row r="51" spans="1:16" ht="143">
      <c r="A51" s="18" t="s">
        <v>2375</v>
      </c>
      <c r="B51" s="137" t="s">
        <v>4427</v>
      </c>
      <c r="C51" s="18" t="s">
        <v>2581</v>
      </c>
      <c r="D51" s="18"/>
      <c r="E51" s="18" t="s">
        <v>4230</v>
      </c>
      <c r="F51" s="18" t="s">
        <v>48</v>
      </c>
      <c r="G51" s="18"/>
      <c r="H51" s="18" t="s">
        <v>1894</v>
      </c>
      <c r="I51" s="18" t="s">
        <v>164</v>
      </c>
      <c r="J51" s="18"/>
      <c r="K51" s="18" t="s">
        <v>2376</v>
      </c>
      <c r="L51" s="18" t="s">
        <v>2582</v>
      </c>
      <c r="M51" s="18"/>
      <c r="N51" s="18"/>
      <c r="O51" s="18" t="s">
        <v>3924</v>
      </c>
      <c r="P51" s="18"/>
    </row>
    <row r="52" spans="1:16" ht="231">
      <c r="A52" s="18" t="s">
        <v>2587</v>
      </c>
      <c r="B52" s="137" t="s">
        <v>4425</v>
      </c>
      <c r="C52" s="18" t="s">
        <v>4091</v>
      </c>
      <c r="D52" s="18" t="s">
        <v>2590</v>
      </c>
      <c r="E52" s="18" t="s">
        <v>4227</v>
      </c>
      <c r="F52" s="18" t="s">
        <v>1897</v>
      </c>
      <c r="G52" s="18" t="s">
        <v>3219</v>
      </c>
      <c r="H52" s="18" t="s">
        <v>2057</v>
      </c>
      <c r="I52" s="18" t="s">
        <v>3165</v>
      </c>
      <c r="J52" s="18"/>
      <c r="K52" s="18" t="s">
        <v>2588</v>
      </c>
      <c r="L52" s="18" t="s">
        <v>2589</v>
      </c>
      <c r="M52" s="18"/>
      <c r="N52" s="161" t="s">
        <v>3368</v>
      </c>
      <c r="O52" s="18" t="s">
        <v>4092</v>
      </c>
      <c r="P52" s="18"/>
    </row>
    <row r="53" spans="1:16" s="1" customFormat="1" ht="374">
      <c r="A53" s="18" t="s">
        <v>2591</v>
      </c>
      <c r="B53" s="137" t="s">
        <v>4424</v>
      </c>
      <c r="C53" s="18" t="s">
        <v>2592</v>
      </c>
      <c r="D53" s="18" t="s">
        <v>2595</v>
      </c>
      <c r="E53" s="18" t="s">
        <v>4280</v>
      </c>
      <c r="F53" s="18" t="s">
        <v>48</v>
      </c>
      <c r="G53" s="18"/>
      <c r="H53" s="18" t="s">
        <v>1938</v>
      </c>
      <c r="I53" s="18" t="s">
        <v>2439</v>
      </c>
      <c r="J53" s="18"/>
      <c r="K53" s="18" t="s">
        <v>2593</v>
      </c>
      <c r="L53" s="18" t="s">
        <v>2594</v>
      </c>
      <c r="M53" s="18" t="s">
        <v>2443</v>
      </c>
      <c r="N53" s="18"/>
      <c r="O53" s="18" t="s">
        <v>2411</v>
      </c>
      <c r="P53" s="18"/>
    </row>
    <row r="54" spans="1:16" s="1" customFormat="1" ht="253">
      <c r="A54" s="18" t="s">
        <v>1960</v>
      </c>
      <c r="B54" s="137" t="s">
        <v>4423</v>
      </c>
      <c r="C54" s="18" t="s">
        <v>2596</v>
      </c>
      <c r="D54" s="18" t="s">
        <v>2599</v>
      </c>
      <c r="E54" s="18" t="s">
        <v>4280</v>
      </c>
      <c r="F54" s="18" t="s">
        <v>1897</v>
      </c>
      <c r="G54" s="18" t="s">
        <v>1046</v>
      </c>
      <c r="H54" s="18" t="s">
        <v>1931</v>
      </c>
      <c r="I54" s="18" t="s">
        <v>3711</v>
      </c>
      <c r="J54" s="18" t="s">
        <v>1925</v>
      </c>
      <c r="K54" s="18" t="s">
        <v>2597</v>
      </c>
      <c r="L54" s="18" t="s">
        <v>2598</v>
      </c>
      <c r="M54" s="18"/>
      <c r="N54" s="18"/>
      <c r="O54" s="18" t="s">
        <v>2455</v>
      </c>
      <c r="P54" s="18"/>
    </row>
    <row r="55" spans="1:16" ht="176">
      <c r="A55" s="18" t="s">
        <v>2600</v>
      </c>
      <c r="B55" s="137" t="s">
        <v>4422</v>
      </c>
      <c r="C55" s="18" t="s">
        <v>4093</v>
      </c>
      <c r="D55" s="18" t="s">
        <v>2603</v>
      </c>
      <c r="E55" s="18" t="s">
        <v>4229</v>
      </c>
      <c r="F55" s="18" t="s">
        <v>3220</v>
      </c>
      <c r="G55" s="18" t="s">
        <v>1046</v>
      </c>
      <c r="H55" s="18" t="s">
        <v>1894</v>
      </c>
      <c r="I55" s="18" t="s">
        <v>3877</v>
      </c>
      <c r="J55" s="18"/>
      <c r="K55" s="18" t="s">
        <v>2601</v>
      </c>
      <c r="L55" s="18" t="s">
        <v>2602</v>
      </c>
      <c r="M55" s="18"/>
      <c r="N55" s="18" t="s">
        <v>4421</v>
      </c>
      <c r="O55" s="18" t="s">
        <v>4094</v>
      </c>
      <c r="P55" s="18"/>
    </row>
    <row r="56" spans="1:16" ht="154">
      <c r="A56" s="18" t="s">
        <v>2604</v>
      </c>
      <c r="B56" s="137" t="s">
        <v>4420</v>
      </c>
      <c r="C56" s="18" t="s">
        <v>2605</v>
      </c>
      <c r="D56" s="18" t="s">
        <v>2607</v>
      </c>
      <c r="E56" s="18" t="s">
        <v>4227</v>
      </c>
      <c r="F56" s="18" t="s">
        <v>1897</v>
      </c>
      <c r="G56" s="18" t="s">
        <v>1046</v>
      </c>
      <c r="H56" s="18" t="s">
        <v>1931</v>
      </c>
      <c r="I56" s="18" t="s">
        <v>4419</v>
      </c>
      <c r="J56" s="18"/>
      <c r="K56" s="18" t="s">
        <v>2606</v>
      </c>
      <c r="L56" s="18" t="s">
        <v>4418</v>
      </c>
      <c r="M56" s="18"/>
      <c r="N56" s="18" t="s">
        <v>4417</v>
      </c>
      <c r="O56" s="18" t="s">
        <v>3922</v>
      </c>
      <c r="P56" s="18"/>
    </row>
    <row r="57" spans="1:16" ht="220">
      <c r="A57" s="18" t="s">
        <v>3334</v>
      </c>
      <c r="B57" s="137" t="s">
        <v>4416</v>
      </c>
      <c r="C57" s="18" t="s">
        <v>3333</v>
      </c>
      <c r="D57" s="18" t="s">
        <v>3335</v>
      </c>
      <c r="E57" s="18" t="s">
        <v>4230</v>
      </c>
      <c r="F57" s="18" t="s">
        <v>3220</v>
      </c>
      <c r="G57" s="18" t="s">
        <v>1046</v>
      </c>
      <c r="H57" s="18" t="s">
        <v>1938</v>
      </c>
      <c r="I57" s="18" t="s">
        <v>1908</v>
      </c>
      <c r="J57" s="18" t="s">
        <v>1958</v>
      </c>
      <c r="K57" s="18" t="s">
        <v>4415</v>
      </c>
      <c r="L57" s="18" t="s">
        <v>2608</v>
      </c>
      <c r="M57" s="18"/>
      <c r="N57" s="18" t="s">
        <v>3336</v>
      </c>
      <c r="O57" s="18" t="s">
        <v>2609</v>
      </c>
      <c r="P57" s="18"/>
    </row>
    <row r="58" spans="1:16" ht="253">
      <c r="A58" s="18" t="s">
        <v>2610</v>
      </c>
      <c r="B58" s="137" t="s">
        <v>4414</v>
      </c>
      <c r="C58" s="18" t="s">
        <v>3337</v>
      </c>
      <c r="D58" s="18" t="s">
        <v>2613</v>
      </c>
      <c r="E58" s="18" t="s">
        <v>4235</v>
      </c>
      <c r="F58" s="18" t="s">
        <v>3299</v>
      </c>
      <c r="G58" s="18" t="s">
        <v>1046</v>
      </c>
      <c r="H58" s="18" t="s">
        <v>2361</v>
      </c>
      <c r="I58" s="18" t="s">
        <v>1908</v>
      </c>
      <c r="J58" s="18" t="s">
        <v>2137</v>
      </c>
      <c r="K58" s="18" t="s">
        <v>2611</v>
      </c>
      <c r="L58" s="18" t="s">
        <v>2612</v>
      </c>
      <c r="M58" s="18"/>
      <c r="N58" s="18" t="s">
        <v>4413</v>
      </c>
      <c r="O58" s="18" t="s">
        <v>4095</v>
      </c>
      <c r="P58" s="18"/>
    </row>
    <row r="59" spans="1:16" s="3" customFormat="1" ht="209">
      <c r="A59" s="18" t="s">
        <v>3340</v>
      </c>
      <c r="B59" s="137" t="s">
        <v>4412</v>
      </c>
      <c r="C59" s="18" t="s">
        <v>3338</v>
      </c>
      <c r="D59" s="18" t="s">
        <v>3339</v>
      </c>
      <c r="E59" s="18" t="s">
        <v>4227</v>
      </c>
      <c r="F59" s="18" t="s">
        <v>1901</v>
      </c>
      <c r="G59" s="18" t="s">
        <v>1046</v>
      </c>
      <c r="H59" s="18" t="s">
        <v>1931</v>
      </c>
      <c r="I59" s="18" t="s">
        <v>1908</v>
      </c>
      <c r="J59" s="18" t="s">
        <v>3565</v>
      </c>
      <c r="K59" s="18" t="s">
        <v>2614</v>
      </c>
      <c r="L59" s="18" t="s">
        <v>2615</v>
      </c>
      <c r="M59" s="18"/>
      <c r="N59" s="18"/>
      <c r="O59" s="18" t="s">
        <v>2616</v>
      </c>
      <c r="P59" s="18"/>
    </row>
    <row r="60" spans="1:16" ht="99">
      <c r="A60" s="18" t="s">
        <v>3342</v>
      </c>
      <c r="B60" s="137" t="s">
        <v>4411</v>
      </c>
      <c r="C60" s="18" t="s">
        <v>3341</v>
      </c>
      <c r="D60" s="18" t="s">
        <v>3343</v>
      </c>
      <c r="E60" s="18" t="s">
        <v>4227</v>
      </c>
      <c r="F60" s="18" t="s">
        <v>1901</v>
      </c>
      <c r="G60" s="18" t="s">
        <v>1046</v>
      </c>
      <c r="H60" s="18" t="s">
        <v>446</v>
      </c>
      <c r="I60" s="18" t="s">
        <v>3218</v>
      </c>
      <c r="J60" s="18"/>
      <c r="K60" s="18" t="s">
        <v>2617</v>
      </c>
      <c r="L60" s="18" t="s">
        <v>2052</v>
      </c>
      <c r="M60" s="18"/>
      <c r="N60" s="18" t="s">
        <v>3344</v>
      </c>
      <c r="O60" s="18" t="s">
        <v>3784</v>
      </c>
      <c r="P60" s="18"/>
    </row>
    <row r="61" spans="1:16" ht="187">
      <c r="A61" s="18" t="s">
        <v>2619</v>
      </c>
      <c r="B61" s="137">
        <v>37484</v>
      </c>
      <c r="C61" s="18" t="s">
        <v>2620</v>
      </c>
      <c r="D61" s="18" t="s">
        <v>2623</v>
      </c>
      <c r="E61" s="18" t="s">
        <v>4227</v>
      </c>
      <c r="F61" s="18" t="s">
        <v>47</v>
      </c>
      <c r="G61" s="18" t="s">
        <v>1046</v>
      </c>
      <c r="H61" s="18" t="s">
        <v>1894</v>
      </c>
      <c r="I61" s="18" t="s">
        <v>1924</v>
      </c>
      <c r="J61" s="18" t="s">
        <v>1997</v>
      </c>
      <c r="K61" s="18" t="s">
        <v>2621</v>
      </c>
      <c r="L61" s="18" t="s">
        <v>4410</v>
      </c>
      <c r="M61" s="18"/>
      <c r="N61" s="18" t="s">
        <v>2624</v>
      </c>
      <c r="O61" s="18" t="s">
        <v>4096</v>
      </c>
      <c r="P61" s="18" t="s">
        <v>2618</v>
      </c>
    </row>
    <row r="62" spans="1:16" ht="409">
      <c r="A62" s="18" t="s">
        <v>2426</v>
      </c>
      <c r="B62" s="137" t="s">
        <v>4409</v>
      </c>
      <c r="C62" s="18" t="s">
        <v>3301</v>
      </c>
      <c r="D62" s="18" t="s">
        <v>3345</v>
      </c>
      <c r="E62" s="18" t="s">
        <v>4227</v>
      </c>
      <c r="F62" s="18" t="s">
        <v>3220</v>
      </c>
      <c r="G62" s="18" t="s">
        <v>1046</v>
      </c>
      <c r="H62" s="18" t="s">
        <v>3143</v>
      </c>
      <c r="I62" s="18" t="s">
        <v>157</v>
      </c>
      <c r="J62" s="18" t="s">
        <v>60</v>
      </c>
      <c r="K62" s="18" t="s">
        <v>2427</v>
      </c>
      <c r="L62" s="18" t="s">
        <v>2625</v>
      </c>
      <c r="M62" s="18"/>
      <c r="N62" s="157" t="s">
        <v>3347</v>
      </c>
      <c r="O62" s="18" t="s">
        <v>4046</v>
      </c>
      <c r="P62" s="18"/>
    </row>
    <row r="63" spans="1:16" ht="176">
      <c r="A63" s="18" t="s">
        <v>2626</v>
      </c>
      <c r="B63" s="137" t="s">
        <v>4408</v>
      </c>
      <c r="C63" s="18" t="s">
        <v>4097</v>
      </c>
      <c r="D63" s="18" t="s">
        <v>4407</v>
      </c>
      <c r="E63" s="18" t="s">
        <v>4227</v>
      </c>
      <c r="F63" s="18" t="s">
        <v>1897</v>
      </c>
      <c r="G63" s="18" t="s">
        <v>1046</v>
      </c>
      <c r="H63" s="18" t="s">
        <v>1996</v>
      </c>
      <c r="I63" s="18" t="s">
        <v>3165</v>
      </c>
      <c r="J63" s="18"/>
      <c r="K63" s="18" t="s">
        <v>2628</v>
      </c>
      <c r="L63" s="18" t="s">
        <v>2629</v>
      </c>
      <c r="M63" s="18" t="s">
        <v>2350</v>
      </c>
      <c r="N63" s="18" t="s">
        <v>2627</v>
      </c>
      <c r="O63" s="18" t="s">
        <v>4009</v>
      </c>
      <c r="P63" s="18"/>
    </row>
    <row r="64" spans="1:16" ht="409">
      <c r="A64" s="18" t="s">
        <v>2383</v>
      </c>
      <c r="B64" s="137" t="s">
        <v>4406</v>
      </c>
      <c r="C64" s="18" t="s">
        <v>3346</v>
      </c>
      <c r="D64" s="18" t="s">
        <v>2632</v>
      </c>
      <c r="E64" s="18" t="s">
        <v>4280</v>
      </c>
      <c r="F64" s="18" t="s">
        <v>3220</v>
      </c>
      <c r="G64" s="18" t="s">
        <v>1046</v>
      </c>
      <c r="H64" s="18" t="s">
        <v>1938</v>
      </c>
      <c r="I64" s="18" t="s">
        <v>1902</v>
      </c>
      <c r="J64" s="18"/>
      <c r="K64" s="18" t="s">
        <v>2630</v>
      </c>
      <c r="L64" s="18" t="s">
        <v>2631</v>
      </c>
      <c r="M64" s="18"/>
      <c r="N64" s="157" t="s">
        <v>5750</v>
      </c>
      <c r="O64" s="18" t="s">
        <v>3912</v>
      </c>
      <c r="P64" s="18"/>
    </row>
    <row r="65" spans="1:21" ht="297">
      <c r="A65" s="18" t="s">
        <v>3496</v>
      </c>
      <c r="B65" s="137" t="s">
        <v>4405</v>
      </c>
      <c r="C65" s="18"/>
      <c r="D65" s="5"/>
      <c r="E65" s="18" t="s">
        <v>4230</v>
      </c>
      <c r="F65" s="18" t="s">
        <v>3220</v>
      </c>
      <c r="G65" s="18" t="s">
        <v>1046</v>
      </c>
      <c r="H65" s="18" t="s">
        <v>1931</v>
      </c>
      <c r="I65" s="18" t="s">
        <v>2184</v>
      </c>
      <c r="J65" s="18"/>
      <c r="K65" s="18" t="s">
        <v>4404</v>
      </c>
      <c r="L65" s="18"/>
      <c r="M65" s="18" t="s">
        <v>2187</v>
      </c>
      <c r="N65" s="18" t="s">
        <v>4403</v>
      </c>
      <c r="O65" s="18" t="s">
        <v>3759</v>
      </c>
      <c r="P65" s="18"/>
    </row>
    <row r="66" spans="1:21" ht="231">
      <c r="A66" s="18" t="s">
        <v>2456</v>
      </c>
      <c r="B66" s="137" t="s">
        <v>4402</v>
      </c>
      <c r="C66" s="18" t="s">
        <v>2633</v>
      </c>
      <c r="D66" s="18" t="s">
        <v>2634</v>
      </c>
      <c r="E66" s="18" t="s">
        <v>4227</v>
      </c>
      <c r="F66" s="18" t="s">
        <v>3220</v>
      </c>
      <c r="G66" s="18" t="s">
        <v>1046</v>
      </c>
      <c r="H66" s="18" t="s">
        <v>1894</v>
      </c>
      <c r="I66" s="18" t="s">
        <v>1908</v>
      </c>
      <c r="J66" s="18" t="s">
        <v>1917</v>
      </c>
      <c r="K66" s="18" t="s">
        <v>2459</v>
      </c>
      <c r="L66" s="18" t="s">
        <v>2460</v>
      </c>
      <c r="M66" s="18"/>
      <c r="N66" s="18" t="s">
        <v>4401</v>
      </c>
      <c r="O66" s="18" t="s">
        <v>4069</v>
      </c>
      <c r="P66" s="18"/>
    </row>
    <row r="67" spans="1:21" s="3" customFormat="1" ht="409">
      <c r="A67" s="18" t="s">
        <v>4400</v>
      </c>
      <c r="B67" s="137" t="s">
        <v>4399</v>
      </c>
      <c r="C67" s="18" t="s">
        <v>3369</v>
      </c>
      <c r="D67" s="18" t="s">
        <v>2636</v>
      </c>
      <c r="E67" s="18" t="s">
        <v>4229</v>
      </c>
      <c r="F67" s="18" t="s">
        <v>1897</v>
      </c>
      <c r="G67" s="18" t="s">
        <v>1046</v>
      </c>
      <c r="H67" s="18" t="s">
        <v>1894</v>
      </c>
      <c r="I67" s="18" t="s">
        <v>1924</v>
      </c>
      <c r="J67" s="18" t="s">
        <v>2270</v>
      </c>
      <c r="K67" s="18" t="s">
        <v>2004</v>
      </c>
      <c r="L67" s="18" t="s">
        <v>2635</v>
      </c>
      <c r="M67" s="18"/>
      <c r="N67" s="5"/>
      <c r="O67" s="18" t="s">
        <v>4098</v>
      </c>
      <c r="P67" s="18"/>
    </row>
    <row r="68" spans="1:21" s="1" customFormat="1" ht="154">
      <c r="A68" s="18" t="s">
        <v>2484</v>
      </c>
      <c r="B68" s="137" t="s">
        <v>4398</v>
      </c>
      <c r="C68" s="18" t="s">
        <v>2637</v>
      </c>
      <c r="D68" s="18" t="s">
        <v>2640</v>
      </c>
      <c r="E68" s="18" t="s">
        <v>4280</v>
      </c>
      <c r="F68" s="18" t="s">
        <v>48</v>
      </c>
      <c r="G68" s="18"/>
      <c r="H68" s="18" t="s">
        <v>1938</v>
      </c>
      <c r="I68" s="18"/>
      <c r="J68" s="18"/>
      <c r="K68" s="18" t="s">
        <v>2638</v>
      </c>
      <c r="L68" s="18" t="s">
        <v>2639</v>
      </c>
      <c r="M68" s="18"/>
      <c r="N68" s="5"/>
      <c r="O68" s="18" t="s">
        <v>4099</v>
      </c>
      <c r="P68" s="18"/>
    </row>
    <row r="69" spans="1:21" s="1" customFormat="1" ht="143">
      <c r="A69" s="18" t="s">
        <v>2431</v>
      </c>
      <c r="B69" s="137" t="s">
        <v>4397</v>
      </c>
      <c r="C69" s="18" t="s">
        <v>2641</v>
      </c>
      <c r="D69" s="18" t="s">
        <v>2433</v>
      </c>
      <c r="E69" s="18" t="s">
        <v>4230</v>
      </c>
      <c r="F69" s="18" t="s">
        <v>1897</v>
      </c>
      <c r="G69" s="18" t="s">
        <v>1046</v>
      </c>
      <c r="H69" s="18" t="s">
        <v>1931</v>
      </c>
      <c r="I69" s="18" t="s">
        <v>3508</v>
      </c>
      <c r="J69" s="18"/>
      <c r="K69" s="18" t="s">
        <v>2642</v>
      </c>
      <c r="L69" s="18" t="s">
        <v>2643</v>
      </c>
      <c r="M69" s="18"/>
      <c r="N69" s="162"/>
      <c r="O69" s="18" t="s">
        <v>4100</v>
      </c>
      <c r="P69" s="18"/>
      <c r="Q69" s="4"/>
      <c r="R69" s="4"/>
      <c r="S69" s="4"/>
      <c r="T69" s="4"/>
      <c r="U69" s="4"/>
    </row>
    <row r="70" spans="1:21" s="1" customFormat="1" ht="220">
      <c r="A70" s="18" t="s">
        <v>2644</v>
      </c>
      <c r="B70" s="137" t="s">
        <v>4396</v>
      </c>
      <c r="C70" s="18" t="s">
        <v>2645</v>
      </c>
      <c r="D70" s="18" t="s">
        <v>2648</v>
      </c>
      <c r="E70" s="18" t="s">
        <v>4235</v>
      </c>
      <c r="F70" s="18" t="s">
        <v>48</v>
      </c>
      <c r="G70" s="18"/>
      <c r="H70" s="18" t="s">
        <v>1894</v>
      </c>
      <c r="I70" s="18" t="s">
        <v>1924</v>
      </c>
      <c r="J70" s="18" t="s">
        <v>1997</v>
      </c>
      <c r="K70" s="18" t="s">
        <v>2646</v>
      </c>
      <c r="L70" s="18" t="s">
        <v>2647</v>
      </c>
      <c r="M70" s="18"/>
      <c r="N70" s="18"/>
      <c r="O70" s="18" t="s">
        <v>4017</v>
      </c>
      <c r="P70" s="18"/>
    </row>
    <row r="71" spans="1:21" ht="176">
      <c r="A71" s="18" t="s">
        <v>2649</v>
      </c>
      <c r="B71" s="137" t="s">
        <v>4395</v>
      </c>
      <c r="C71" s="18" t="s">
        <v>4101</v>
      </c>
      <c r="D71" s="18" t="s">
        <v>2652</v>
      </c>
      <c r="E71" s="18" t="s">
        <v>4229</v>
      </c>
      <c r="F71" s="18" t="s">
        <v>1901</v>
      </c>
      <c r="G71" s="18" t="s">
        <v>1046</v>
      </c>
      <c r="H71" s="18" t="s">
        <v>1894</v>
      </c>
      <c r="I71" s="18" t="s">
        <v>4156</v>
      </c>
      <c r="J71" s="18" t="s">
        <v>2650</v>
      </c>
      <c r="K71" s="18" t="s">
        <v>4394</v>
      </c>
      <c r="L71" s="18" t="s">
        <v>4393</v>
      </c>
      <c r="M71" s="18"/>
      <c r="N71" s="18" t="s">
        <v>4102</v>
      </c>
      <c r="O71" s="18" t="s">
        <v>3784</v>
      </c>
      <c r="P71" s="18"/>
    </row>
    <row r="72" spans="1:21" ht="198">
      <c r="A72" s="18" t="s">
        <v>2653</v>
      </c>
      <c r="B72" s="137" t="s">
        <v>4392</v>
      </c>
      <c r="C72" s="18" t="s">
        <v>2654</v>
      </c>
      <c r="D72" s="18" t="s">
        <v>2657</v>
      </c>
      <c r="E72" s="18" t="s">
        <v>4230</v>
      </c>
      <c r="F72" s="18" t="s">
        <v>1901</v>
      </c>
      <c r="G72" s="18" t="s">
        <v>1048</v>
      </c>
      <c r="H72" s="18" t="s">
        <v>3231</v>
      </c>
      <c r="I72" s="18" t="s">
        <v>1956</v>
      </c>
      <c r="J72" s="18"/>
      <c r="K72" s="18" t="s">
        <v>2655</v>
      </c>
      <c r="L72" s="18" t="s">
        <v>2656</v>
      </c>
      <c r="M72" s="18"/>
      <c r="N72" s="18" t="s">
        <v>2658</v>
      </c>
      <c r="O72" s="18" t="s">
        <v>3849</v>
      </c>
      <c r="P72" s="18"/>
    </row>
    <row r="73" spans="1:21" ht="209">
      <c r="A73" s="18" t="s">
        <v>2659</v>
      </c>
      <c r="B73" s="137" t="s">
        <v>4391</v>
      </c>
      <c r="C73" s="18" t="s">
        <v>3298</v>
      </c>
      <c r="D73" s="18" t="s">
        <v>2662</v>
      </c>
      <c r="E73" s="18" t="s">
        <v>4230</v>
      </c>
      <c r="F73" s="18" t="s">
        <v>1901</v>
      </c>
      <c r="G73" s="18" t="s">
        <v>3219</v>
      </c>
      <c r="H73" s="18" t="s">
        <v>1931</v>
      </c>
      <c r="I73" s="18" t="s">
        <v>2660</v>
      </c>
      <c r="J73" s="18"/>
      <c r="K73" s="18" t="s">
        <v>2661</v>
      </c>
      <c r="L73" s="18" t="s">
        <v>4103</v>
      </c>
      <c r="M73" s="18" t="s">
        <v>2663</v>
      </c>
      <c r="N73" s="18" t="s">
        <v>3370</v>
      </c>
      <c r="O73" s="18" t="s">
        <v>4104</v>
      </c>
      <c r="P73" s="18" t="s">
        <v>2664</v>
      </c>
    </row>
    <row r="74" spans="1:21" ht="308">
      <c r="A74" s="18" t="s">
        <v>2665</v>
      </c>
      <c r="B74" s="137" t="s">
        <v>4390</v>
      </c>
      <c r="C74" s="18" t="s">
        <v>4161</v>
      </c>
      <c r="D74" s="18" t="s">
        <v>2667</v>
      </c>
      <c r="E74" s="18" t="s">
        <v>4227</v>
      </c>
      <c r="F74" s="18" t="s">
        <v>3220</v>
      </c>
      <c r="G74" s="18" t="s">
        <v>1046</v>
      </c>
      <c r="H74" s="18" t="s">
        <v>1894</v>
      </c>
      <c r="I74" s="18" t="s">
        <v>3752</v>
      </c>
      <c r="J74" s="18"/>
      <c r="K74" s="18" t="s">
        <v>2666</v>
      </c>
      <c r="L74" s="18" t="s">
        <v>4389</v>
      </c>
      <c r="M74" s="18"/>
      <c r="N74" s="18" t="s">
        <v>4162</v>
      </c>
      <c r="O74" s="18" t="s">
        <v>2411</v>
      </c>
      <c r="P74" s="18"/>
    </row>
    <row r="75" spans="1:21" ht="198">
      <c r="A75" s="18" t="s">
        <v>3439</v>
      </c>
      <c r="B75" s="137" t="s">
        <v>4388</v>
      </c>
      <c r="C75" s="18" t="s">
        <v>3437</v>
      </c>
      <c r="D75" s="18" t="s">
        <v>3438</v>
      </c>
      <c r="E75" s="18" t="s">
        <v>4229</v>
      </c>
      <c r="F75" s="18" t="s">
        <v>47</v>
      </c>
      <c r="G75" s="18" t="s">
        <v>1046</v>
      </c>
      <c r="H75" s="18" t="s">
        <v>804</v>
      </c>
      <c r="I75" s="18" t="s">
        <v>3218</v>
      </c>
      <c r="J75" s="18"/>
      <c r="K75" s="18" t="s">
        <v>3440</v>
      </c>
      <c r="L75" s="18" t="s">
        <v>2669</v>
      </c>
      <c r="M75" s="18"/>
      <c r="N75" s="18" t="s">
        <v>3441</v>
      </c>
      <c r="O75" s="18" t="s">
        <v>4387</v>
      </c>
      <c r="P75" s="18" t="s">
        <v>2670</v>
      </c>
    </row>
    <row r="76" spans="1:21" s="1" customFormat="1" ht="121">
      <c r="A76" s="18" t="s">
        <v>2671</v>
      </c>
      <c r="B76" s="137" t="s">
        <v>4386</v>
      </c>
      <c r="C76" s="18" t="s">
        <v>4385</v>
      </c>
      <c r="D76" s="18" t="s">
        <v>2652</v>
      </c>
      <c r="E76" s="18" t="s">
        <v>4229</v>
      </c>
      <c r="F76" s="18" t="s">
        <v>1897</v>
      </c>
      <c r="G76" s="18" t="s">
        <v>1046</v>
      </c>
      <c r="H76" s="18" t="s">
        <v>1894</v>
      </c>
      <c r="I76" s="18" t="s">
        <v>157</v>
      </c>
      <c r="J76" s="18" t="s">
        <v>63</v>
      </c>
      <c r="K76" s="18" t="s">
        <v>2651</v>
      </c>
      <c r="L76" s="18" t="s">
        <v>4384</v>
      </c>
      <c r="M76" s="18" t="s">
        <v>3194</v>
      </c>
      <c r="N76" s="18"/>
      <c r="O76" s="18" t="s">
        <v>2672</v>
      </c>
      <c r="P76" s="18"/>
    </row>
    <row r="77" spans="1:21" s="1" customFormat="1" ht="143">
      <c r="A77" s="18" t="s">
        <v>2234</v>
      </c>
      <c r="B77" s="137" t="s">
        <v>4383</v>
      </c>
      <c r="C77" s="18" t="s">
        <v>2673</v>
      </c>
      <c r="D77" s="18" t="s">
        <v>2677</v>
      </c>
      <c r="E77" s="18" t="s">
        <v>4227</v>
      </c>
      <c r="F77" s="18" t="s">
        <v>47</v>
      </c>
      <c r="G77" s="18" t="s">
        <v>1046</v>
      </c>
      <c r="H77" s="18" t="s">
        <v>1894</v>
      </c>
      <c r="I77" s="18" t="s">
        <v>1908</v>
      </c>
      <c r="J77" s="18" t="s">
        <v>2674</v>
      </c>
      <c r="K77" s="18" t="s">
        <v>2675</v>
      </c>
      <c r="L77" s="18" t="s">
        <v>2676</v>
      </c>
      <c r="M77" s="18"/>
      <c r="N77" s="18"/>
      <c r="O77" s="18" t="s">
        <v>2678</v>
      </c>
      <c r="P77" s="18"/>
    </row>
    <row r="78" spans="1:21" s="1" customFormat="1" ht="176">
      <c r="A78" s="18" t="s">
        <v>2679</v>
      </c>
      <c r="B78" s="137" t="s">
        <v>4382</v>
      </c>
      <c r="C78" s="18" t="s">
        <v>3400</v>
      </c>
      <c r="D78" s="18" t="s">
        <v>2682</v>
      </c>
      <c r="E78" s="18" t="s">
        <v>4280</v>
      </c>
      <c r="F78" s="18" t="s">
        <v>48</v>
      </c>
      <c r="G78" s="18"/>
      <c r="H78" s="18" t="s">
        <v>1938</v>
      </c>
      <c r="I78" s="18" t="s">
        <v>2439</v>
      </c>
      <c r="J78" s="18"/>
      <c r="K78" s="18" t="s">
        <v>2680</v>
      </c>
      <c r="L78" s="18" t="s">
        <v>2681</v>
      </c>
      <c r="M78" s="18" t="s">
        <v>2443</v>
      </c>
      <c r="N78" s="18"/>
      <c r="O78" s="18"/>
      <c r="P78" s="18" t="s">
        <v>2683</v>
      </c>
    </row>
    <row r="79" spans="1:21" ht="275">
      <c r="A79" s="18" t="s">
        <v>2512</v>
      </c>
      <c r="B79" s="137" t="s">
        <v>4381</v>
      </c>
      <c r="C79" s="18" t="s">
        <v>3422</v>
      </c>
      <c r="D79" s="18" t="s">
        <v>2686</v>
      </c>
      <c r="E79" s="18" t="s">
        <v>4227</v>
      </c>
      <c r="F79" s="18" t="s">
        <v>3220</v>
      </c>
      <c r="G79" s="18" t="s">
        <v>1046</v>
      </c>
      <c r="H79" s="18" t="s">
        <v>2025</v>
      </c>
      <c r="I79" s="18" t="s">
        <v>1908</v>
      </c>
      <c r="J79" s="18" t="s">
        <v>1958</v>
      </c>
      <c r="K79" s="18" t="s">
        <v>2684</v>
      </c>
      <c r="L79" s="18" t="s">
        <v>2685</v>
      </c>
      <c r="M79" s="18"/>
      <c r="N79" s="18" t="s">
        <v>3423</v>
      </c>
      <c r="O79" s="18" t="s">
        <v>4070</v>
      </c>
      <c r="P79" s="18"/>
    </row>
    <row r="80" spans="1:21" s="1" customFormat="1" ht="374">
      <c r="A80" s="18" t="s">
        <v>2587</v>
      </c>
      <c r="B80" s="137" t="s">
        <v>4380</v>
      </c>
      <c r="C80" s="18" t="s">
        <v>4379</v>
      </c>
      <c r="D80" s="18" t="s">
        <v>4378</v>
      </c>
      <c r="E80" s="18" t="s">
        <v>4227</v>
      </c>
      <c r="F80" s="18" t="s">
        <v>47</v>
      </c>
      <c r="G80" s="18" t="s">
        <v>3219</v>
      </c>
      <c r="H80" s="18" t="s">
        <v>1996</v>
      </c>
      <c r="I80" s="18" t="s">
        <v>3165</v>
      </c>
      <c r="J80" s="18"/>
      <c r="K80" s="18" t="s">
        <v>4377</v>
      </c>
      <c r="L80" s="18" t="s">
        <v>4376</v>
      </c>
      <c r="M80" s="18" t="s">
        <v>2350</v>
      </c>
      <c r="N80" s="18"/>
      <c r="O80" s="18" t="s">
        <v>4009</v>
      </c>
      <c r="P80" s="18"/>
    </row>
    <row r="81" spans="1:16" s="1" customFormat="1" ht="209">
      <c r="A81" s="18" t="s">
        <v>2687</v>
      </c>
      <c r="B81" s="137" t="s">
        <v>4375</v>
      </c>
      <c r="C81" s="18" t="s">
        <v>2688</v>
      </c>
      <c r="D81" s="18" t="s">
        <v>2691</v>
      </c>
      <c r="E81" s="18" t="s">
        <v>4227</v>
      </c>
      <c r="F81" s="18" t="s">
        <v>48</v>
      </c>
      <c r="G81" s="18"/>
      <c r="H81" s="18" t="s">
        <v>1938</v>
      </c>
      <c r="I81" s="18" t="s">
        <v>1908</v>
      </c>
      <c r="J81" s="18" t="s">
        <v>1958</v>
      </c>
      <c r="K81" s="18" t="s">
        <v>2689</v>
      </c>
      <c r="L81" s="18" t="s">
        <v>2690</v>
      </c>
      <c r="M81" s="18"/>
      <c r="N81" s="18"/>
      <c r="O81" s="18" t="s">
        <v>2678</v>
      </c>
      <c r="P81" s="18"/>
    </row>
    <row r="82" spans="1:16" ht="154">
      <c r="A82" s="18" t="s">
        <v>3435</v>
      </c>
      <c r="B82" s="137" t="s">
        <v>4374</v>
      </c>
      <c r="C82" s="18" t="s">
        <v>3399</v>
      </c>
      <c r="D82" s="18" t="s">
        <v>4373</v>
      </c>
      <c r="E82" s="18" t="s">
        <v>4280</v>
      </c>
      <c r="F82" s="18" t="s">
        <v>47</v>
      </c>
      <c r="G82" s="18" t="s">
        <v>1048</v>
      </c>
      <c r="H82" s="18" t="s">
        <v>1938</v>
      </c>
      <c r="I82" s="18" t="s">
        <v>3233</v>
      </c>
      <c r="J82" s="18"/>
      <c r="K82" s="18" t="s">
        <v>2692</v>
      </c>
      <c r="L82" s="18" t="s">
        <v>4372</v>
      </c>
      <c r="M82" s="18" t="s">
        <v>5162</v>
      </c>
      <c r="N82" s="157" t="s">
        <v>5751</v>
      </c>
      <c r="O82" s="18" t="s">
        <v>2455</v>
      </c>
      <c r="P82" s="18" t="s">
        <v>3436</v>
      </c>
    </row>
    <row r="83" spans="1:16" s="1" customFormat="1" ht="121">
      <c r="A83" s="18" t="s">
        <v>2694</v>
      </c>
      <c r="B83" s="137" t="s">
        <v>4371</v>
      </c>
      <c r="C83" s="18" t="s">
        <v>2695</v>
      </c>
      <c r="D83" s="18" t="s">
        <v>2697</v>
      </c>
      <c r="E83" s="18" t="s">
        <v>4229</v>
      </c>
      <c r="F83" s="18" t="s">
        <v>47</v>
      </c>
      <c r="G83" s="18" t="s">
        <v>1046</v>
      </c>
      <c r="H83" s="18" t="s">
        <v>1894</v>
      </c>
      <c r="I83" s="18" t="s">
        <v>1908</v>
      </c>
      <c r="J83" s="18" t="s">
        <v>3559</v>
      </c>
      <c r="K83" s="18" t="s">
        <v>2696</v>
      </c>
      <c r="L83" s="18" t="s">
        <v>3434</v>
      </c>
      <c r="M83" s="18"/>
      <c r="N83" s="5"/>
      <c r="O83" s="18" t="s">
        <v>2698</v>
      </c>
      <c r="P83" s="18"/>
    </row>
    <row r="84" spans="1:16" ht="341">
      <c r="A84" s="18" t="s">
        <v>2694</v>
      </c>
      <c r="B84" s="137" t="s">
        <v>4371</v>
      </c>
      <c r="C84" s="18" t="s">
        <v>3431</v>
      </c>
      <c r="D84" s="18" t="s">
        <v>2697</v>
      </c>
      <c r="E84" s="18" t="s">
        <v>4229</v>
      </c>
      <c r="F84" s="18" t="s">
        <v>1901</v>
      </c>
      <c r="G84" s="18" t="s">
        <v>1046</v>
      </c>
      <c r="H84" s="18" t="s">
        <v>1894</v>
      </c>
      <c r="I84" s="18" t="s">
        <v>1908</v>
      </c>
      <c r="J84" s="18" t="s">
        <v>1946</v>
      </c>
      <c r="K84" s="18" t="s">
        <v>3432</v>
      </c>
      <c r="L84" s="18" t="s">
        <v>3433</v>
      </c>
      <c r="M84" s="18"/>
      <c r="N84" s="162" t="s">
        <v>5752</v>
      </c>
      <c r="O84" s="18" t="s">
        <v>2698</v>
      </c>
      <c r="P84" s="18"/>
    </row>
    <row r="85" spans="1:16" s="1" customFormat="1" ht="409">
      <c r="A85" s="18" t="s">
        <v>2526</v>
      </c>
      <c r="B85" s="137" t="s">
        <v>4370</v>
      </c>
      <c r="C85" s="18" t="s">
        <v>4369</v>
      </c>
      <c r="D85" s="18" t="s">
        <v>4368</v>
      </c>
      <c r="E85" s="18" t="s">
        <v>4229</v>
      </c>
      <c r="F85" s="18" t="s">
        <v>1897</v>
      </c>
      <c r="G85" s="18" t="s">
        <v>1046</v>
      </c>
      <c r="H85" s="18" t="s">
        <v>464</v>
      </c>
      <c r="I85" s="18" t="s">
        <v>3549</v>
      </c>
      <c r="J85" s="18"/>
      <c r="K85" s="18" t="s">
        <v>4367</v>
      </c>
      <c r="L85" s="18" t="s">
        <v>4366</v>
      </c>
      <c r="M85" s="18"/>
      <c r="N85" s="18"/>
      <c r="O85" s="18" t="s">
        <v>4365</v>
      </c>
      <c r="P85" s="18"/>
    </row>
    <row r="86" spans="1:16" ht="44">
      <c r="A86" s="18" t="s">
        <v>3283</v>
      </c>
      <c r="B86" s="137" t="s">
        <v>4364</v>
      </c>
      <c r="C86" s="18" t="s">
        <v>3297</v>
      </c>
      <c r="D86" s="18" t="s">
        <v>3073</v>
      </c>
      <c r="E86" s="18" t="s">
        <v>4227</v>
      </c>
      <c r="F86" s="18" t="s">
        <v>47</v>
      </c>
      <c r="G86" s="18" t="s">
        <v>1046</v>
      </c>
      <c r="H86" s="18" t="s">
        <v>1931</v>
      </c>
      <c r="I86" s="18" t="s">
        <v>2184</v>
      </c>
      <c r="J86" s="18"/>
      <c r="K86" s="18" t="s">
        <v>3054</v>
      </c>
      <c r="L86" s="18" t="s">
        <v>3236</v>
      </c>
      <c r="M86" s="18" t="s">
        <v>3234</v>
      </c>
      <c r="N86" s="18" t="s">
        <v>3074</v>
      </c>
      <c r="O86" s="18" t="s">
        <v>3849</v>
      </c>
      <c r="P86" s="18"/>
    </row>
    <row r="87" spans="1:16" ht="143">
      <c r="A87" s="18" t="s">
        <v>2699</v>
      </c>
      <c r="B87" s="137" t="s">
        <v>4363</v>
      </c>
      <c r="C87" s="18" t="s">
        <v>5050</v>
      </c>
      <c r="D87" s="18" t="s">
        <v>5051</v>
      </c>
      <c r="E87" s="18" t="s">
        <v>4230</v>
      </c>
      <c r="F87" s="18" t="s">
        <v>1897</v>
      </c>
      <c r="G87" s="18" t="s">
        <v>3219</v>
      </c>
      <c r="H87" s="18" t="s">
        <v>1931</v>
      </c>
      <c r="I87" s="18" t="s">
        <v>2184</v>
      </c>
      <c r="J87" s="18"/>
      <c r="K87" s="18" t="s">
        <v>4085</v>
      </c>
      <c r="L87" s="18" t="s">
        <v>2432</v>
      </c>
      <c r="M87" s="18"/>
      <c r="N87" s="18" t="s">
        <v>2299</v>
      </c>
      <c r="O87" s="18" t="s">
        <v>4362</v>
      </c>
      <c r="P87" s="18"/>
    </row>
    <row r="88" spans="1:16" s="1" customFormat="1" ht="154">
      <c r="A88" s="18" t="s">
        <v>2700</v>
      </c>
      <c r="B88" s="137" t="s">
        <v>4361</v>
      </c>
      <c r="C88" s="18" t="s">
        <v>2701</v>
      </c>
      <c r="D88" s="18" t="s">
        <v>2704</v>
      </c>
      <c r="E88" s="18" t="s">
        <v>4280</v>
      </c>
      <c r="F88" s="18" t="s">
        <v>1901</v>
      </c>
      <c r="G88" s="18" t="s">
        <v>1046</v>
      </c>
      <c r="H88" s="18" t="s">
        <v>1894</v>
      </c>
      <c r="I88" s="18" t="s">
        <v>1908</v>
      </c>
      <c r="J88" s="18" t="s">
        <v>1917</v>
      </c>
      <c r="K88" s="18" t="s">
        <v>2702</v>
      </c>
      <c r="L88" s="18" t="s">
        <v>2703</v>
      </c>
      <c r="M88" s="18"/>
      <c r="N88" s="18"/>
      <c r="O88" s="18" t="s">
        <v>2705</v>
      </c>
      <c r="P88" s="18"/>
    </row>
    <row r="89" spans="1:16" s="1" customFormat="1" ht="176">
      <c r="A89" s="18" t="s">
        <v>2619</v>
      </c>
      <c r="B89" s="137" t="s">
        <v>4360</v>
      </c>
      <c r="C89" s="18" t="s">
        <v>5052</v>
      </c>
      <c r="D89" s="18" t="s">
        <v>5053</v>
      </c>
      <c r="E89" s="18" t="s">
        <v>4227</v>
      </c>
      <c r="F89" s="18" t="s">
        <v>1897</v>
      </c>
      <c r="G89" s="18" t="s">
        <v>1046</v>
      </c>
      <c r="H89" s="18" t="s">
        <v>1894</v>
      </c>
      <c r="I89" s="18" t="s">
        <v>1924</v>
      </c>
      <c r="J89" s="18" t="s">
        <v>1997</v>
      </c>
      <c r="K89" s="18" t="s">
        <v>2621</v>
      </c>
      <c r="L89" s="18" t="s">
        <v>2622</v>
      </c>
      <c r="M89" s="18"/>
      <c r="N89" s="18"/>
      <c r="O89" s="18" t="s">
        <v>2575</v>
      </c>
      <c r="P89" s="18"/>
    </row>
    <row r="90" spans="1:16" s="1" customFormat="1" ht="99">
      <c r="A90" s="18" t="s">
        <v>2706</v>
      </c>
      <c r="B90" s="137" t="s">
        <v>4359</v>
      </c>
      <c r="C90" s="18" t="s">
        <v>2707</v>
      </c>
      <c r="D90" s="18" t="s">
        <v>2709</v>
      </c>
      <c r="E90" s="18" t="s">
        <v>4280</v>
      </c>
      <c r="F90" s="18" t="s">
        <v>48</v>
      </c>
      <c r="G90" s="18"/>
      <c r="H90" s="18" t="s">
        <v>1938</v>
      </c>
      <c r="I90" s="18" t="s">
        <v>2439</v>
      </c>
      <c r="J90" s="18"/>
      <c r="K90" s="18" t="s">
        <v>2708</v>
      </c>
      <c r="L90" s="18" t="s">
        <v>2693</v>
      </c>
      <c r="M90" s="18" t="s">
        <v>2710</v>
      </c>
      <c r="N90" s="18"/>
      <c r="O90" s="18" t="s">
        <v>2711</v>
      </c>
      <c r="P90" s="18"/>
    </row>
    <row r="91" spans="1:16" s="1" customFormat="1" ht="242">
      <c r="A91" s="18" t="s">
        <v>5123</v>
      </c>
      <c r="B91" s="137" t="s">
        <v>5126</v>
      </c>
      <c r="C91" s="18" t="s">
        <v>5124</v>
      </c>
      <c r="D91" s="18" t="s">
        <v>5125</v>
      </c>
      <c r="E91" s="18" t="s">
        <v>4229</v>
      </c>
      <c r="F91" s="18" t="s">
        <v>47</v>
      </c>
      <c r="G91" s="18" t="s">
        <v>1046</v>
      </c>
      <c r="H91" s="18" t="s">
        <v>446</v>
      </c>
      <c r="I91" s="18" t="s">
        <v>182</v>
      </c>
      <c r="J91" s="18" t="s">
        <v>63</v>
      </c>
      <c r="K91" s="18" t="s">
        <v>5127</v>
      </c>
      <c r="L91" s="18" t="s">
        <v>5129</v>
      </c>
      <c r="M91" s="18"/>
      <c r="N91" s="18" t="s">
        <v>5128</v>
      </c>
      <c r="O91" s="18"/>
      <c r="P91" s="18"/>
    </row>
    <row r="92" spans="1:16" s="2" customFormat="1" ht="143">
      <c r="A92" s="18" t="s">
        <v>2712</v>
      </c>
      <c r="B92" s="137" t="s">
        <v>4358</v>
      </c>
      <c r="C92" s="18" t="s">
        <v>2713</v>
      </c>
      <c r="D92" s="18" t="s">
        <v>2716</v>
      </c>
      <c r="E92" s="18" t="s">
        <v>4228</v>
      </c>
      <c r="F92" s="18" t="s">
        <v>48</v>
      </c>
      <c r="G92" s="18"/>
      <c r="H92" s="18" t="s">
        <v>1938</v>
      </c>
      <c r="I92" s="18" t="s">
        <v>1908</v>
      </c>
      <c r="J92" s="18" t="s">
        <v>1958</v>
      </c>
      <c r="K92" s="18" t="s">
        <v>2714</v>
      </c>
      <c r="L92" s="18" t="s">
        <v>2715</v>
      </c>
      <c r="M92" s="18"/>
      <c r="N92" s="18"/>
      <c r="O92" s="18" t="s">
        <v>4041</v>
      </c>
      <c r="P92" s="18"/>
    </row>
    <row r="93" spans="1:16" s="1" customFormat="1" ht="143">
      <c r="A93" s="18" t="s">
        <v>3290</v>
      </c>
      <c r="B93" s="137" t="s">
        <v>4357</v>
      </c>
      <c r="C93" s="18" t="s">
        <v>3372</v>
      </c>
      <c r="D93" s="18" t="s">
        <v>3371</v>
      </c>
      <c r="E93" s="18" t="s">
        <v>4229</v>
      </c>
      <c r="F93" s="18" t="s">
        <v>1901</v>
      </c>
      <c r="G93" s="18" t="s">
        <v>1046</v>
      </c>
      <c r="H93" s="18" t="s">
        <v>1938</v>
      </c>
      <c r="I93" s="18" t="s">
        <v>157</v>
      </c>
      <c r="J93" s="18" t="s">
        <v>1917</v>
      </c>
      <c r="K93" s="18" t="s">
        <v>3291</v>
      </c>
      <c r="L93" s="18" t="s">
        <v>2719</v>
      </c>
      <c r="M93" s="18"/>
      <c r="N93" s="18"/>
      <c r="O93" s="18" t="s">
        <v>3830</v>
      </c>
      <c r="P93" s="18" t="s">
        <v>3296</v>
      </c>
    </row>
    <row r="94" spans="1:16" s="1" customFormat="1" ht="143">
      <c r="A94" s="18" t="s">
        <v>2717</v>
      </c>
      <c r="B94" s="137" t="s">
        <v>4357</v>
      </c>
      <c r="C94" s="18" t="s">
        <v>2721</v>
      </c>
      <c r="D94" s="18" t="s">
        <v>2720</v>
      </c>
      <c r="E94" s="18" t="s">
        <v>4229</v>
      </c>
      <c r="F94" s="18" t="s">
        <v>1897</v>
      </c>
      <c r="G94" s="18" t="s">
        <v>1046</v>
      </c>
      <c r="H94" s="18" t="s">
        <v>1938</v>
      </c>
      <c r="I94" s="18" t="s">
        <v>1924</v>
      </c>
      <c r="J94" s="18" t="s">
        <v>60</v>
      </c>
      <c r="K94" s="18" t="s">
        <v>3291</v>
      </c>
      <c r="L94" s="18" t="s">
        <v>2722</v>
      </c>
      <c r="M94" s="18"/>
      <c r="N94" s="18"/>
      <c r="O94" s="18" t="s">
        <v>3830</v>
      </c>
      <c r="P94" s="18" t="s">
        <v>3292</v>
      </c>
    </row>
    <row r="95" spans="1:16" s="1" customFormat="1" ht="143">
      <c r="A95" s="18" t="s">
        <v>2717</v>
      </c>
      <c r="B95" s="137" t="s">
        <v>4357</v>
      </c>
      <c r="C95" s="18" t="s">
        <v>2723</v>
      </c>
      <c r="D95" s="18" t="s">
        <v>2725</v>
      </c>
      <c r="E95" s="18" t="s">
        <v>4229</v>
      </c>
      <c r="F95" s="18" t="s">
        <v>1897</v>
      </c>
      <c r="G95" s="18" t="s">
        <v>1046</v>
      </c>
      <c r="H95" s="18" t="s">
        <v>1938</v>
      </c>
      <c r="I95" s="18" t="s">
        <v>1924</v>
      </c>
      <c r="J95" s="18" t="s">
        <v>1917</v>
      </c>
      <c r="K95" s="18" t="s">
        <v>2718</v>
      </c>
      <c r="L95" s="18" t="s">
        <v>2724</v>
      </c>
      <c r="M95" s="18"/>
      <c r="N95" s="18"/>
      <c r="O95" s="18" t="s">
        <v>3830</v>
      </c>
      <c r="P95" s="18" t="s">
        <v>3293</v>
      </c>
    </row>
    <row r="96" spans="1:16" s="1" customFormat="1" ht="143">
      <c r="A96" s="18" t="s">
        <v>2717</v>
      </c>
      <c r="B96" s="137" t="s">
        <v>4357</v>
      </c>
      <c r="C96" s="18" t="s">
        <v>2726</v>
      </c>
      <c r="D96" s="18" t="s">
        <v>2725</v>
      </c>
      <c r="E96" s="18" t="s">
        <v>4229</v>
      </c>
      <c r="F96" s="18" t="s">
        <v>1897</v>
      </c>
      <c r="G96" s="18" t="s">
        <v>1046</v>
      </c>
      <c r="H96" s="18" t="s">
        <v>1938</v>
      </c>
      <c r="I96" s="18" t="s">
        <v>1924</v>
      </c>
      <c r="J96" s="18" t="s">
        <v>60</v>
      </c>
      <c r="K96" s="18" t="s">
        <v>2718</v>
      </c>
      <c r="L96" s="18" t="s">
        <v>2722</v>
      </c>
      <c r="M96" s="18"/>
      <c r="N96" s="18"/>
      <c r="O96" s="18" t="s">
        <v>3830</v>
      </c>
      <c r="P96" s="18" t="s">
        <v>3294</v>
      </c>
    </row>
    <row r="97" spans="1:16" ht="143">
      <c r="A97" s="18" t="s">
        <v>2727</v>
      </c>
      <c r="B97" s="137" t="s">
        <v>4356</v>
      </c>
      <c r="C97" s="18" t="s">
        <v>2728</v>
      </c>
      <c r="D97" s="18"/>
      <c r="E97" s="18" t="s">
        <v>4229</v>
      </c>
      <c r="F97" s="18" t="s">
        <v>1898</v>
      </c>
      <c r="G97" s="18"/>
      <c r="H97" s="18" t="s">
        <v>1931</v>
      </c>
      <c r="I97" s="18"/>
      <c r="J97" s="18"/>
      <c r="K97" s="18" t="s">
        <v>2729</v>
      </c>
      <c r="L97" s="18"/>
      <c r="M97" s="18"/>
      <c r="N97" s="18"/>
      <c r="O97" s="18"/>
      <c r="P97" s="18" t="s">
        <v>3295</v>
      </c>
    </row>
    <row r="98" spans="1:16" s="1" customFormat="1" ht="143">
      <c r="A98" s="18" t="s">
        <v>4355</v>
      </c>
      <c r="B98" s="137" t="s">
        <v>4354</v>
      </c>
      <c r="C98" s="18" t="s">
        <v>3373</v>
      </c>
      <c r="D98" s="18" t="s">
        <v>2732</v>
      </c>
      <c r="E98" s="18" t="s">
        <v>4226</v>
      </c>
      <c r="F98" s="18" t="s">
        <v>1901</v>
      </c>
      <c r="G98" s="18" t="s">
        <v>1046</v>
      </c>
      <c r="H98" s="18" t="s">
        <v>1894</v>
      </c>
      <c r="I98" s="18" t="s">
        <v>1908</v>
      </c>
      <c r="J98" s="18" t="s">
        <v>1917</v>
      </c>
      <c r="K98" s="18" t="s">
        <v>2730</v>
      </c>
      <c r="L98" s="18" t="s">
        <v>2731</v>
      </c>
      <c r="M98" s="18"/>
      <c r="N98" s="18" t="s">
        <v>4353</v>
      </c>
      <c r="O98" s="18" t="s">
        <v>2733</v>
      </c>
      <c r="P98" s="18"/>
    </row>
    <row r="99" spans="1:16" ht="176">
      <c r="A99" s="18" t="s">
        <v>2734</v>
      </c>
      <c r="B99" s="137" t="s">
        <v>4352</v>
      </c>
      <c r="C99" s="18" t="s">
        <v>2735</v>
      </c>
      <c r="D99" s="18" t="s">
        <v>2738</v>
      </c>
      <c r="E99" s="18" t="s">
        <v>4227</v>
      </c>
      <c r="F99" s="18" t="s">
        <v>1898</v>
      </c>
      <c r="G99" s="18"/>
      <c r="H99" s="18" t="s">
        <v>1894</v>
      </c>
      <c r="I99" s="18" t="s">
        <v>1924</v>
      </c>
      <c r="J99" s="18" t="s">
        <v>1997</v>
      </c>
      <c r="K99" s="18" t="s">
        <v>2736</v>
      </c>
      <c r="L99" s="18" t="s">
        <v>2737</v>
      </c>
      <c r="M99" s="18"/>
      <c r="N99" s="18"/>
      <c r="O99" s="18"/>
      <c r="P99" s="18"/>
    </row>
    <row r="100" spans="1:16" s="1" customFormat="1" ht="176">
      <c r="A100" s="18" t="s">
        <v>2739</v>
      </c>
      <c r="B100" s="137" t="s">
        <v>4351</v>
      </c>
      <c r="C100" s="18" t="s">
        <v>5054</v>
      </c>
      <c r="D100" s="18" t="s">
        <v>5055</v>
      </c>
      <c r="E100" s="18" t="s">
        <v>4227</v>
      </c>
      <c r="F100" s="18" t="s">
        <v>3286</v>
      </c>
      <c r="G100" s="18"/>
      <c r="H100" s="18" t="s">
        <v>2025</v>
      </c>
      <c r="I100" s="18"/>
      <c r="J100" s="18"/>
      <c r="K100" s="18" t="s">
        <v>2741</v>
      </c>
      <c r="L100" s="18" t="s">
        <v>2740</v>
      </c>
      <c r="M100" s="18"/>
      <c r="N100" s="18"/>
      <c r="O100" s="18"/>
      <c r="P100" s="18"/>
    </row>
    <row r="101" spans="1:16" ht="154">
      <c r="A101" s="18" t="s">
        <v>2742</v>
      </c>
      <c r="B101" s="137" t="s">
        <v>4350</v>
      </c>
      <c r="C101" s="18" t="s">
        <v>3374</v>
      </c>
      <c r="D101" s="18" t="s">
        <v>2746</v>
      </c>
      <c r="E101" s="18" t="s">
        <v>4228</v>
      </c>
      <c r="F101" s="18" t="s">
        <v>1897</v>
      </c>
      <c r="G101" s="18" t="s">
        <v>1046</v>
      </c>
      <c r="H101" s="18" t="s">
        <v>1931</v>
      </c>
      <c r="I101" s="18" t="s">
        <v>1908</v>
      </c>
      <c r="J101" s="18" t="s">
        <v>1917</v>
      </c>
      <c r="K101" s="18" t="s">
        <v>2744</v>
      </c>
      <c r="L101" s="18" t="s">
        <v>2745</v>
      </c>
      <c r="M101" s="18"/>
      <c r="N101" s="18" t="s">
        <v>2743</v>
      </c>
      <c r="O101" s="18" t="s">
        <v>3772</v>
      </c>
      <c r="P101" s="18"/>
    </row>
    <row r="102" spans="1:16" s="1" customFormat="1" ht="99">
      <c r="A102" s="18" t="s">
        <v>2747</v>
      </c>
      <c r="B102" s="137" t="s">
        <v>4349</v>
      </c>
      <c r="C102" s="18" t="s">
        <v>2748</v>
      </c>
      <c r="D102" s="18" t="s">
        <v>2751</v>
      </c>
      <c r="E102" s="18" t="s">
        <v>4227</v>
      </c>
      <c r="F102" s="18" t="s">
        <v>1901</v>
      </c>
      <c r="G102" s="18" t="s">
        <v>1046</v>
      </c>
      <c r="H102" s="18" t="s">
        <v>1894</v>
      </c>
      <c r="I102" s="18" t="s">
        <v>1908</v>
      </c>
      <c r="J102" s="18" t="s">
        <v>1917</v>
      </c>
      <c r="K102" s="18" t="s">
        <v>2749</v>
      </c>
      <c r="L102" s="18" t="s">
        <v>2750</v>
      </c>
      <c r="M102" s="18"/>
      <c r="N102" s="18"/>
      <c r="O102" s="18" t="s">
        <v>2705</v>
      </c>
      <c r="P102" s="18"/>
    </row>
    <row r="103" spans="1:16" ht="409">
      <c r="A103" s="18" t="s">
        <v>2752</v>
      </c>
      <c r="B103" s="137" t="s">
        <v>4348</v>
      </c>
      <c r="C103" s="18" t="s">
        <v>3397</v>
      </c>
      <c r="D103" s="18" t="s">
        <v>2755</v>
      </c>
      <c r="E103" s="18" t="s">
        <v>4280</v>
      </c>
      <c r="F103" s="18" t="s">
        <v>48</v>
      </c>
      <c r="G103" s="18"/>
      <c r="H103" s="18" t="s">
        <v>1938</v>
      </c>
      <c r="I103" s="18" t="s">
        <v>2439</v>
      </c>
      <c r="J103" s="18"/>
      <c r="K103" s="18" t="s">
        <v>2753</v>
      </c>
      <c r="L103" s="18" t="s">
        <v>2754</v>
      </c>
      <c r="M103" s="18" t="s">
        <v>2756</v>
      </c>
      <c r="N103" s="18" t="s">
        <v>3398</v>
      </c>
      <c r="O103" s="18" t="s">
        <v>2757</v>
      </c>
      <c r="P103" s="18" t="s">
        <v>2758</v>
      </c>
    </row>
    <row r="104" spans="1:16" ht="330">
      <c r="A104" s="18" t="s">
        <v>2759</v>
      </c>
      <c r="B104" s="137" t="s">
        <v>4347</v>
      </c>
      <c r="C104" s="18" t="s">
        <v>3375</v>
      </c>
      <c r="D104" s="18" t="s">
        <v>2762</v>
      </c>
      <c r="E104" s="18" t="s">
        <v>4227</v>
      </c>
      <c r="F104" s="18" t="s">
        <v>1897</v>
      </c>
      <c r="G104" s="18" t="s">
        <v>1046</v>
      </c>
      <c r="H104" s="18" t="s">
        <v>1894</v>
      </c>
      <c r="I104" s="18" t="s">
        <v>182</v>
      </c>
      <c r="J104" s="18" t="s">
        <v>63</v>
      </c>
      <c r="K104" s="18" t="s">
        <v>2760</v>
      </c>
      <c r="L104" s="18" t="s">
        <v>2761</v>
      </c>
      <c r="M104" s="18"/>
      <c r="N104" s="18" t="s">
        <v>5060</v>
      </c>
      <c r="O104" s="18" t="s">
        <v>4346</v>
      </c>
      <c r="P104" s="18" t="s">
        <v>2763</v>
      </c>
    </row>
    <row r="105" spans="1:16" s="1" customFormat="1" ht="154">
      <c r="A105" s="18" t="s">
        <v>2764</v>
      </c>
      <c r="B105" s="137" t="s">
        <v>4345</v>
      </c>
      <c r="C105" s="18" t="s">
        <v>2765</v>
      </c>
      <c r="D105" s="18" t="s">
        <v>2768</v>
      </c>
      <c r="E105" s="18" t="s">
        <v>4280</v>
      </c>
      <c r="F105" s="18" t="s">
        <v>47</v>
      </c>
      <c r="G105" s="18" t="s">
        <v>3219</v>
      </c>
      <c r="H105" s="18" t="s">
        <v>790</v>
      </c>
      <c r="I105" s="18" t="s">
        <v>1908</v>
      </c>
      <c r="J105" s="18" t="s">
        <v>1958</v>
      </c>
      <c r="K105" s="18" t="s">
        <v>2766</v>
      </c>
      <c r="L105" s="18" t="s">
        <v>2767</v>
      </c>
      <c r="M105" s="18"/>
      <c r="N105" s="18"/>
      <c r="O105" s="18" t="s">
        <v>4071</v>
      </c>
      <c r="P105" s="18"/>
    </row>
    <row r="106" spans="1:16" s="1" customFormat="1" ht="88">
      <c r="A106" s="18" t="s">
        <v>2769</v>
      </c>
      <c r="B106" s="137" t="s">
        <v>4344</v>
      </c>
      <c r="C106" s="18" t="s">
        <v>2770</v>
      </c>
      <c r="D106" s="18"/>
      <c r="E106" s="18" t="s">
        <v>4227</v>
      </c>
      <c r="F106" s="18" t="s">
        <v>1898</v>
      </c>
      <c r="G106" s="18"/>
      <c r="H106" s="18"/>
      <c r="I106" s="18" t="s">
        <v>1908</v>
      </c>
      <c r="J106" s="18" t="s">
        <v>1997</v>
      </c>
      <c r="K106" s="18" t="s">
        <v>2771</v>
      </c>
      <c r="L106" s="18"/>
      <c r="M106" s="18"/>
      <c r="N106" s="18"/>
      <c r="O106" s="18"/>
      <c r="P106" s="18"/>
    </row>
    <row r="107" spans="1:16" ht="341">
      <c r="A107" s="18" t="s">
        <v>2665</v>
      </c>
      <c r="B107" s="137" t="s">
        <v>4343</v>
      </c>
      <c r="C107" s="18" t="s">
        <v>4163</v>
      </c>
      <c r="D107" s="18" t="s">
        <v>4342</v>
      </c>
      <c r="E107" s="18" t="s">
        <v>4227</v>
      </c>
      <c r="F107" s="18" t="s">
        <v>3220</v>
      </c>
      <c r="G107" s="18" t="s">
        <v>3219</v>
      </c>
      <c r="H107" s="18" t="s">
        <v>1894</v>
      </c>
      <c r="I107" s="18" t="s">
        <v>3877</v>
      </c>
      <c r="J107" s="18"/>
      <c r="K107" s="18" t="s">
        <v>2666</v>
      </c>
      <c r="L107" s="18" t="s">
        <v>2772</v>
      </c>
      <c r="M107" s="18"/>
      <c r="N107" s="18" t="s">
        <v>2668</v>
      </c>
      <c r="O107" s="18" t="s">
        <v>2773</v>
      </c>
      <c r="P107" s="18"/>
    </row>
    <row r="108" spans="1:16" ht="176">
      <c r="A108" s="18" t="s">
        <v>2774</v>
      </c>
      <c r="B108" s="137" t="s">
        <v>4341</v>
      </c>
      <c r="C108" s="18" t="s">
        <v>2775</v>
      </c>
      <c r="D108" s="18" t="s">
        <v>2777</v>
      </c>
      <c r="E108" s="18" t="s">
        <v>4229</v>
      </c>
      <c r="F108" s="18" t="s">
        <v>3220</v>
      </c>
      <c r="G108" s="18" t="s">
        <v>1046</v>
      </c>
      <c r="H108" s="18" t="s">
        <v>1894</v>
      </c>
      <c r="I108" s="18" t="s">
        <v>1932</v>
      </c>
      <c r="J108" s="18"/>
      <c r="K108" s="18" t="s">
        <v>2601</v>
      </c>
      <c r="L108" s="18" t="s">
        <v>2776</v>
      </c>
      <c r="M108" s="18"/>
      <c r="N108" s="18" t="s">
        <v>5061</v>
      </c>
      <c r="O108" s="18" t="s">
        <v>2698</v>
      </c>
      <c r="P108" s="18" t="s">
        <v>2778</v>
      </c>
    </row>
    <row r="109" spans="1:16" ht="374">
      <c r="A109" s="18" t="s">
        <v>2779</v>
      </c>
      <c r="B109" s="137" t="s">
        <v>4341</v>
      </c>
      <c r="C109" s="18" t="s">
        <v>2780</v>
      </c>
      <c r="D109" s="18" t="s">
        <v>2783</v>
      </c>
      <c r="E109" s="18" t="s">
        <v>4227</v>
      </c>
      <c r="F109" s="18" t="s">
        <v>1901</v>
      </c>
      <c r="G109" s="18" t="s">
        <v>1046</v>
      </c>
      <c r="H109" s="18" t="s">
        <v>1894</v>
      </c>
      <c r="I109" s="18" t="s">
        <v>1932</v>
      </c>
      <c r="J109" s="18"/>
      <c r="K109" s="18" t="s">
        <v>2781</v>
      </c>
      <c r="L109" s="18" t="s">
        <v>2782</v>
      </c>
      <c r="M109" s="18"/>
      <c r="N109" s="18" t="s">
        <v>3424</v>
      </c>
      <c r="O109" s="18" t="s">
        <v>3924</v>
      </c>
      <c r="P109" s="18" t="s">
        <v>2784</v>
      </c>
    </row>
    <row r="110" spans="1:16" s="1" customFormat="1" ht="409">
      <c r="A110" s="18" t="s">
        <v>2764</v>
      </c>
      <c r="B110" s="137" t="s">
        <v>4340</v>
      </c>
      <c r="C110" s="18" t="s">
        <v>2785</v>
      </c>
      <c r="D110" s="18" t="s">
        <v>2788</v>
      </c>
      <c r="E110" s="18" t="s">
        <v>4280</v>
      </c>
      <c r="F110" s="18" t="s">
        <v>3220</v>
      </c>
      <c r="G110" s="18" t="s">
        <v>1046</v>
      </c>
      <c r="H110" s="18" t="s">
        <v>790</v>
      </c>
      <c r="I110" s="18" t="s">
        <v>1908</v>
      </c>
      <c r="J110" s="18" t="s">
        <v>1958</v>
      </c>
      <c r="K110" s="18" t="s">
        <v>2786</v>
      </c>
      <c r="L110" s="18" t="s">
        <v>2787</v>
      </c>
      <c r="M110" s="18"/>
      <c r="N110" s="18"/>
      <c r="O110" s="18" t="s">
        <v>4071</v>
      </c>
      <c r="P110" s="18" t="s">
        <v>2789</v>
      </c>
    </row>
    <row r="111" spans="1:16" s="1" customFormat="1" ht="143">
      <c r="A111" s="18" t="s">
        <v>2234</v>
      </c>
      <c r="B111" s="137" t="s">
        <v>4340</v>
      </c>
      <c r="C111" s="18" t="s">
        <v>4072</v>
      </c>
      <c r="D111" s="18" t="s">
        <v>2791</v>
      </c>
      <c r="E111" s="18" t="s">
        <v>4227</v>
      </c>
      <c r="F111" s="18" t="s">
        <v>1901</v>
      </c>
      <c r="G111" s="18" t="s">
        <v>1046</v>
      </c>
      <c r="H111" s="18" t="s">
        <v>1894</v>
      </c>
      <c r="I111" s="18" t="s">
        <v>1908</v>
      </c>
      <c r="J111" s="18" t="s">
        <v>2674</v>
      </c>
      <c r="K111" s="18" t="s">
        <v>2675</v>
      </c>
      <c r="L111" s="18" t="s">
        <v>2790</v>
      </c>
      <c r="M111" s="18"/>
      <c r="N111" s="18"/>
      <c r="O111" s="18" t="s">
        <v>4073</v>
      </c>
      <c r="P111" s="18" t="s">
        <v>2792</v>
      </c>
    </row>
    <row r="112" spans="1:16" s="1" customFormat="1" ht="352">
      <c r="A112" s="18" t="s">
        <v>2793</v>
      </c>
      <c r="B112" s="137" t="s">
        <v>4339</v>
      </c>
      <c r="C112" s="18" t="s">
        <v>2794</v>
      </c>
      <c r="D112" s="18" t="s">
        <v>2796</v>
      </c>
      <c r="E112" s="18" t="s">
        <v>4235</v>
      </c>
      <c r="F112" s="18" t="s">
        <v>1901</v>
      </c>
      <c r="G112" s="18" t="s">
        <v>1046</v>
      </c>
      <c r="H112" s="18" t="s">
        <v>5115</v>
      </c>
      <c r="I112" s="18" t="s">
        <v>1908</v>
      </c>
      <c r="J112" s="18" t="s">
        <v>1917</v>
      </c>
      <c r="K112" s="18" t="s">
        <v>4159</v>
      </c>
      <c r="L112" s="18" t="s">
        <v>2795</v>
      </c>
      <c r="M112" s="18"/>
      <c r="N112" s="18"/>
      <c r="O112" s="18" t="s">
        <v>4036</v>
      </c>
      <c r="P112" s="18"/>
    </row>
    <row r="113" spans="1:16" s="1" customFormat="1" ht="154">
      <c r="A113" s="18" t="s">
        <v>2797</v>
      </c>
      <c r="B113" s="137" t="s">
        <v>4339</v>
      </c>
      <c r="C113" s="18" t="s">
        <v>3232</v>
      </c>
      <c r="D113" s="18" t="s">
        <v>2800</v>
      </c>
      <c r="E113" s="18" t="s">
        <v>4227</v>
      </c>
      <c r="F113" s="18" t="s">
        <v>47</v>
      </c>
      <c r="G113" s="18" t="s">
        <v>1046</v>
      </c>
      <c r="H113" s="18" t="s">
        <v>1931</v>
      </c>
      <c r="I113" s="18" t="s">
        <v>3233</v>
      </c>
      <c r="J113" s="18"/>
      <c r="K113" s="18" t="s">
        <v>2798</v>
      </c>
      <c r="L113" s="18" t="s">
        <v>2799</v>
      </c>
      <c r="M113" s="18" t="s">
        <v>3171</v>
      </c>
      <c r="N113" s="18"/>
      <c r="O113" s="18" t="s">
        <v>2801</v>
      </c>
      <c r="P113" s="18"/>
    </row>
    <row r="114" spans="1:16" s="1" customFormat="1" ht="198">
      <c r="A114" s="18" t="s">
        <v>3235</v>
      </c>
      <c r="B114" s="137" t="s">
        <v>4338</v>
      </c>
      <c r="C114" s="18" t="s">
        <v>2803</v>
      </c>
      <c r="D114" s="18" t="s">
        <v>2806</v>
      </c>
      <c r="E114" s="18" t="s">
        <v>4227</v>
      </c>
      <c r="F114" s="18" t="s">
        <v>3220</v>
      </c>
      <c r="G114" s="18" t="s">
        <v>1046</v>
      </c>
      <c r="H114" s="18" t="s">
        <v>1931</v>
      </c>
      <c r="I114" s="18" t="s">
        <v>4157</v>
      </c>
      <c r="J114" s="18"/>
      <c r="K114" s="18" t="s">
        <v>2804</v>
      </c>
      <c r="L114" s="18" t="s">
        <v>2805</v>
      </c>
      <c r="M114" s="18" t="s">
        <v>2807</v>
      </c>
      <c r="N114" s="18"/>
      <c r="O114" s="18" t="s">
        <v>2801</v>
      </c>
      <c r="P114" s="18"/>
    </row>
    <row r="115" spans="1:16" s="1" customFormat="1" ht="121">
      <c r="A115" s="18" t="s">
        <v>2706</v>
      </c>
      <c r="B115" s="137" t="s">
        <v>4337</v>
      </c>
      <c r="C115" s="18" t="s">
        <v>2808</v>
      </c>
      <c r="D115" s="18"/>
      <c r="E115" s="18" t="s">
        <v>4280</v>
      </c>
      <c r="F115" s="18" t="s">
        <v>1898</v>
      </c>
      <c r="G115" s="18"/>
      <c r="H115" s="18"/>
      <c r="I115" s="18"/>
      <c r="J115" s="18"/>
      <c r="K115" s="18" t="s">
        <v>2809</v>
      </c>
      <c r="L115" s="18"/>
      <c r="M115" s="18"/>
      <c r="N115" s="18"/>
      <c r="O115" s="18"/>
      <c r="P115" s="18"/>
    </row>
    <row r="116" spans="1:16" ht="66">
      <c r="A116" s="18" t="s">
        <v>2810</v>
      </c>
      <c r="B116" s="137" t="s">
        <v>4336</v>
      </c>
      <c r="C116" s="18" t="s">
        <v>2811</v>
      </c>
      <c r="D116" s="18" t="s">
        <v>2816</v>
      </c>
      <c r="E116" s="18" t="s">
        <v>4229</v>
      </c>
      <c r="F116" s="18" t="s">
        <v>1901</v>
      </c>
      <c r="G116" s="18" t="s">
        <v>1046</v>
      </c>
      <c r="H116" s="18" t="s">
        <v>2813</v>
      </c>
      <c r="I116" s="18" t="s">
        <v>182</v>
      </c>
      <c r="J116" s="18" t="s">
        <v>5159</v>
      </c>
      <c r="K116" s="18" t="s">
        <v>2814</v>
      </c>
      <c r="L116" s="18" t="s">
        <v>2815</v>
      </c>
      <c r="M116" s="18"/>
      <c r="N116" s="18" t="s">
        <v>2812</v>
      </c>
      <c r="O116" s="18" t="s">
        <v>3772</v>
      </c>
      <c r="P116" s="18" t="s">
        <v>2817</v>
      </c>
    </row>
    <row r="117" spans="1:16" ht="33">
      <c r="A117" s="18" t="s">
        <v>2818</v>
      </c>
      <c r="B117" s="137" t="s">
        <v>4335</v>
      </c>
      <c r="C117" s="18" t="s">
        <v>4107</v>
      </c>
      <c r="D117" s="18" t="s">
        <v>2821</v>
      </c>
      <c r="E117" s="18" t="s">
        <v>4226</v>
      </c>
      <c r="F117" s="18" t="s">
        <v>1901</v>
      </c>
      <c r="G117" s="18" t="s">
        <v>1046</v>
      </c>
      <c r="H117" s="18" t="s">
        <v>1931</v>
      </c>
      <c r="I117" s="18" t="s">
        <v>1902</v>
      </c>
      <c r="J117" s="18"/>
      <c r="K117" s="18" t="s">
        <v>2819</v>
      </c>
      <c r="L117" s="18" t="s">
        <v>2820</v>
      </c>
      <c r="M117" s="18"/>
      <c r="N117" s="18" t="s">
        <v>4108</v>
      </c>
      <c r="O117" s="18" t="s">
        <v>3841</v>
      </c>
      <c r="P117" s="18"/>
    </row>
    <row r="118" spans="1:16" s="1" customFormat="1" ht="44">
      <c r="A118" s="18" t="s">
        <v>4075</v>
      </c>
      <c r="B118" s="137" t="s">
        <v>4334</v>
      </c>
      <c r="C118" s="18" t="s">
        <v>4074</v>
      </c>
      <c r="D118" s="18" t="s">
        <v>2824</v>
      </c>
      <c r="E118" s="18" t="s">
        <v>4233</v>
      </c>
      <c r="F118" s="18" t="s">
        <v>3299</v>
      </c>
      <c r="G118" s="18" t="s">
        <v>1046</v>
      </c>
      <c r="H118" s="18" t="s">
        <v>2822</v>
      </c>
      <c r="I118" s="18" t="s">
        <v>1908</v>
      </c>
      <c r="J118" s="18" t="s">
        <v>442</v>
      </c>
      <c r="K118" s="18" t="s">
        <v>2823</v>
      </c>
      <c r="L118" s="18" t="s">
        <v>4333</v>
      </c>
      <c r="M118" s="18"/>
      <c r="N118" s="18"/>
      <c r="O118" s="18" t="s">
        <v>3937</v>
      </c>
      <c r="P118" s="18"/>
    </row>
    <row r="119" spans="1:16" s="1" customFormat="1" ht="154">
      <c r="A119" s="18" t="s">
        <v>2825</v>
      </c>
      <c r="B119" s="137" t="s">
        <v>4332</v>
      </c>
      <c r="C119" s="18" t="s">
        <v>3376</v>
      </c>
      <c r="D119" s="18" t="s">
        <v>2829</v>
      </c>
      <c r="E119" s="18" t="s">
        <v>4230</v>
      </c>
      <c r="F119" s="18" t="s">
        <v>1901</v>
      </c>
      <c r="G119" s="18" t="s">
        <v>1046</v>
      </c>
      <c r="H119" s="18" t="s">
        <v>5662</v>
      </c>
      <c r="I119" s="18" t="s">
        <v>164</v>
      </c>
      <c r="J119" s="18" t="s">
        <v>2826</v>
      </c>
      <c r="K119" s="18" t="s">
        <v>2827</v>
      </c>
      <c r="L119" s="18" t="s">
        <v>2828</v>
      </c>
      <c r="M119" s="18"/>
      <c r="N119" s="18"/>
      <c r="O119" s="18" t="s">
        <v>2830</v>
      </c>
      <c r="P119" s="18" t="s">
        <v>2831</v>
      </c>
    </row>
    <row r="120" spans="1:16" s="1" customFormat="1" ht="132">
      <c r="A120" s="18" t="s">
        <v>2832</v>
      </c>
      <c r="B120" s="137" t="s">
        <v>4331</v>
      </c>
      <c r="C120" s="18" t="s">
        <v>2833</v>
      </c>
      <c r="D120" s="18" t="s">
        <v>2836</v>
      </c>
      <c r="E120" s="18" t="s">
        <v>4227</v>
      </c>
      <c r="F120" s="18" t="s">
        <v>1901</v>
      </c>
      <c r="G120" s="18" t="s">
        <v>3219</v>
      </c>
      <c r="H120" s="18" t="s">
        <v>1894</v>
      </c>
      <c r="I120" s="18" t="s">
        <v>1908</v>
      </c>
      <c r="J120" s="18" t="s">
        <v>5157</v>
      </c>
      <c r="K120" s="18" t="s">
        <v>2834</v>
      </c>
      <c r="L120" s="18" t="s">
        <v>2835</v>
      </c>
      <c r="M120" s="18"/>
      <c r="N120" s="18"/>
      <c r="O120" s="18" t="s">
        <v>4076</v>
      </c>
      <c r="P120" s="18" t="s">
        <v>2837</v>
      </c>
    </row>
    <row r="121" spans="1:16" s="1" customFormat="1" ht="385">
      <c r="A121" s="18" t="s">
        <v>3425</v>
      </c>
      <c r="B121" s="137" t="s">
        <v>4330</v>
      </c>
      <c r="C121" s="18" t="s">
        <v>4077</v>
      </c>
      <c r="D121" s="18" t="s">
        <v>2839</v>
      </c>
      <c r="E121" s="18" t="s">
        <v>4226</v>
      </c>
      <c r="F121" s="18" t="s">
        <v>1901</v>
      </c>
      <c r="G121" s="18" t="s">
        <v>3219</v>
      </c>
      <c r="H121" s="18" t="s">
        <v>1894</v>
      </c>
      <c r="I121" s="18" t="s">
        <v>1908</v>
      </c>
      <c r="J121" s="18" t="s">
        <v>5158</v>
      </c>
      <c r="K121" s="18" t="s">
        <v>4078</v>
      </c>
      <c r="L121" s="18" t="s">
        <v>2838</v>
      </c>
      <c r="M121" s="18"/>
      <c r="N121" s="18"/>
      <c r="O121" s="18" t="s">
        <v>4079</v>
      </c>
      <c r="P121" s="18" t="s">
        <v>2840</v>
      </c>
    </row>
    <row r="122" spans="1:16" ht="409">
      <c r="A122" s="18" t="s">
        <v>2841</v>
      </c>
      <c r="B122" s="137" t="s">
        <v>4329</v>
      </c>
      <c r="C122" s="18" t="s">
        <v>3377</v>
      </c>
      <c r="D122" s="18" t="s">
        <v>2845</v>
      </c>
      <c r="E122" s="18" t="s">
        <v>4232</v>
      </c>
      <c r="F122" s="18" t="s">
        <v>1901</v>
      </c>
      <c r="G122" s="18" t="s">
        <v>1046</v>
      </c>
      <c r="H122" s="18" t="s">
        <v>1894</v>
      </c>
      <c r="I122" s="18" t="s">
        <v>1908</v>
      </c>
      <c r="J122" s="18" t="s">
        <v>4158</v>
      </c>
      <c r="K122" s="18" t="s">
        <v>2843</v>
      </c>
      <c r="L122" s="18" t="s">
        <v>2844</v>
      </c>
      <c r="M122" s="18"/>
      <c r="N122" s="18" t="s">
        <v>2842</v>
      </c>
      <c r="O122" s="18" t="s">
        <v>2846</v>
      </c>
      <c r="P122" s="18" t="s">
        <v>2847</v>
      </c>
    </row>
    <row r="123" spans="1:16" s="1" customFormat="1" ht="286">
      <c r="A123" s="18" t="s">
        <v>2848</v>
      </c>
      <c r="B123" s="137" t="s">
        <v>4328</v>
      </c>
      <c r="C123" s="18" t="s">
        <v>2849</v>
      </c>
      <c r="D123" s="18" t="s">
        <v>2853</v>
      </c>
      <c r="E123" s="18" t="s">
        <v>4232</v>
      </c>
      <c r="F123" s="18" t="s">
        <v>48</v>
      </c>
      <c r="G123" s="18"/>
      <c r="H123" s="18" t="s">
        <v>1894</v>
      </c>
      <c r="I123" s="18" t="s">
        <v>1908</v>
      </c>
      <c r="J123" s="18" t="s">
        <v>2850</v>
      </c>
      <c r="K123" s="18" t="s">
        <v>2851</v>
      </c>
      <c r="L123" s="18" t="s">
        <v>2852</v>
      </c>
      <c r="M123" s="18"/>
      <c r="N123" s="18"/>
      <c r="O123" s="18" t="s">
        <v>2698</v>
      </c>
      <c r="P123" s="18" t="s">
        <v>2854</v>
      </c>
    </row>
    <row r="124" spans="1:16" s="1" customFormat="1" ht="99">
      <c r="A124" s="18" t="s">
        <v>2855</v>
      </c>
      <c r="B124" s="137" t="s">
        <v>4327</v>
      </c>
      <c r="C124" s="18" t="s">
        <v>3426</v>
      </c>
      <c r="D124" s="18" t="s">
        <v>2859</v>
      </c>
      <c r="E124" s="18" t="s">
        <v>4229</v>
      </c>
      <c r="F124" s="18" t="s">
        <v>3220</v>
      </c>
      <c r="G124" s="18" t="s">
        <v>1046</v>
      </c>
      <c r="H124" s="18" t="s">
        <v>1894</v>
      </c>
      <c r="I124" s="18" t="s">
        <v>1908</v>
      </c>
      <c r="J124" s="18" t="s">
        <v>2856</v>
      </c>
      <c r="K124" s="18" t="s">
        <v>2857</v>
      </c>
      <c r="L124" s="18" t="s">
        <v>2858</v>
      </c>
      <c r="M124" s="18"/>
      <c r="N124" s="18"/>
      <c r="O124" s="18" t="s">
        <v>3784</v>
      </c>
      <c r="P124" s="18" t="s">
        <v>2860</v>
      </c>
    </row>
    <row r="125" spans="1:16" s="1" customFormat="1" ht="231">
      <c r="A125" s="18" t="s">
        <v>2861</v>
      </c>
      <c r="B125" s="137" t="s">
        <v>4326</v>
      </c>
      <c r="C125" s="18" t="s">
        <v>3378</v>
      </c>
      <c r="D125" s="18" t="s">
        <v>2863</v>
      </c>
      <c r="E125" s="18" t="s">
        <v>4226</v>
      </c>
      <c r="F125" s="18" t="s">
        <v>47</v>
      </c>
      <c r="G125" s="18" t="s">
        <v>1046</v>
      </c>
      <c r="H125" s="18" t="s">
        <v>3127</v>
      </c>
      <c r="I125" s="18" t="s">
        <v>182</v>
      </c>
      <c r="J125" s="18" t="s">
        <v>63</v>
      </c>
      <c r="K125" s="18" t="s">
        <v>3379</v>
      </c>
      <c r="L125" s="18" t="s">
        <v>2862</v>
      </c>
      <c r="M125" s="18"/>
      <c r="N125" s="18"/>
      <c r="O125" s="18" t="s">
        <v>3772</v>
      </c>
      <c r="P125" s="18" t="s">
        <v>2864</v>
      </c>
    </row>
    <row r="126" spans="1:16" s="1" customFormat="1" ht="220">
      <c r="A126" s="18" t="s">
        <v>2861</v>
      </c>
      <c r="B126" s="137" t="s">
        <v>4325</v>
      </c>
      <c r="C126" s="18" t="s">
        <v>3380</v>
      </c>
      <c r="D126" s="18" t="s">
        <v>2867</v>
      </c>
      <c r="E126" s="18" t="s">
        <v>4226</v>
      </c>
      <c r="F126" s="18" t="s">
        <v>1897</v>
      </c>
      <c r="G126" s="18" t="s">
        <v>1046</v>
      </c>
      <c r="H126" s="18" t="s">
        <v>3127</v>
      </c>
      <c r="I126" s="18" t="s">
        <v>5156</v>
      </c>
      <c r="J126" s="18" t="s">
        <v>63</v>
      </c>
      <c r="K126" s="18" t="s">
        <v>2865</v>
      </c>
      <c r="L126" s="18" t="s">
        <v>2866</v>
      </c>
      <c r="M126" s="18"/>
      <c r="N126" s="18"/>
      <c r="O126" s="18" t="s">
        <v>3759</v>
      </c>
      <c r="P126" s="18" t="s">
        <v>2864</v>
      </c>
    </row>
    <row r="127" spans="1:16" s="1" customFormat="1" ht="198">
      <c r="A127" s="18" t="s">
        <v>2868</v>
      </c>
      <c r="B127" s="137" t="s">
        <v>4324</v>
      </c>
      <c r="C127" s="18" t="s">
        <v>2869</v>
      </c>
      <c r="D127" s="18"/>
      <c r="E127" s="18" t="s">
        <v>4234</v>
      </c>
      <c r="F127" s="18" t="s">
        <v>1898</v>
      </c>
      <c r="G127" s="18"/>
      <c r="H127" s="18"/>
      <c r="I127" s="18"/>
      <c r="J127" s="18"/>
      <c r="K127" s="18" t="s">
        <v>2870</v>
      </c>
      <c r="L127" s="18"/>
      <c r="M127" s="18"/>
      <c r="N127" s="18"/>
      <c r="O127" s="18" t="s">
        <v>3938</v>
      </c>
      <c r="P127" s="18"/>
    </row>
    <row r="128" spans="1:16" ht="99">
      <c r="A128" s="18" t="s">
        <v>2871</v>
      </c>
      <c r="B128" s="137" t="s">
        <v>4323</v>
      </c>
      <c r="C128" s="18" t="s">
        <v>3381</v>
      </c>
      <c r="D128" s="18" t="s">
        <v>2874</v>
      </c>
      <c r="E128" s="18" t="s">
        <v>4229</v>
      </c>
      <c r="F128" s="18" t="s">
        <v>1901</v>
      </c>
      <c r="G128" s="18" t="s">
        <v>1046</v>
      </c>
      <c r="H128" s="18" t="s">
        <v>3127</v>
      </c>
      <c r="I128" s="18" t="s">
        <v>1908</v>
      </c>
      <c r="J128" s="18" t="s">
        <v>1917</v>
      </c>
      <c r="K128" s="18" t="s">
        <v>2872</v>
      </c>
      <c r="L128" s="18" t="s">
        <v>2873</v>
      </c>
      <c r="M128" s="18"/>
      <c r="N128" s="18" t="s">
        <v>3382</v>
      </c>
      <c r="O128" s="18" t="s">
        <v>2830</v>
      </c>
      <c r="P128" s="18" t="s">
        <v>2875</v>
      </c>
    </row>
    <row r="129" spans="1:16" s="1" customFormat="1" ht="231">
      <c r="A129" s="18" t="s">
        <v>2876</v>
      </c>
      <c r="B129" s="137" t="s">
        <v>4322</v>
      </c>
      <c r="C129" s="18" t="s">
        <v>4321</v>
      </c>
      <c r="D129" s="18" t="s">
        <v>4320</v>
      </c>
      <c r="E129" s="18" t="s">
        <v>4230</v>
      </c>
      <c r="F129" s="18" t="s">
        <v>3287</v>
      </c>
      <c r="G129" s="18" t="s">
        <v>1048</v>
      </c>
      <c r="H129" s="18" t="s">
        <v>1931</v>
      </c>
      <c r="I129" s="18" t="s">
        <v>1908</v>
      </c>
      <c r="J129" s="18" t="s">
        <v>1074</v>
      </c>
      <c r="K129" s="18" t="s">
        <v>2877</v>
      </c>
      <c r="L129" s="18" t="s">
        <v>2878</v>
      </c>
      <c r="M129" s="18"/>
      <c r="N129" s="18"/>
      <c r="O129" s="18" t="s">
        <v>3759</v>
      </c>
      <c r="P129" s="18" t="s">
        <v>2879</v>
      </c>
    </row>
    <row r="130" spans="1:16" s="1" customFormat="1" ht="209">
      <c r="A130" s="18" t="s">
        <v>2526</v>
      </c>
      <c r="B130" s="137" t="s">
        <v>4319</v>
      </c>
      <c r="C130" s="18" t="s">
        <v>2880</v>
      </c>
      <c r="D130" s="18" t="s">
        <v>2881</v>
      </c>
      <c r="E130" s="18" t="s">
        <v>4229</v>
      </c>
      <c r="F130" s="18" t="s">
        <v>1897</v>
      </c>
      <c r="G130" s="18" t="s">
        <v>1046</v>
      </c>
      <c r="H130" s="18" t="s">
        <v>2236</v>
      </c>
      <c r="I130" s="18" t="s">
        <v>3508</v>
      </c>
      <c r="J130" s="18"/>
      <c r="K130" s="18" t="s">
        <v>4318</v>
      </c>
      <c r="L130" s="18" t="s">
        <v>4317</v>
      </c>
      <c r="M130" s="18"/>
      <c r="N130" s="18"/>
      <c r="O130" s="18" t="s">
        <v>4089</v>
      </c>
      <c r="P130" s="18"/>
    </row>
    <row r="131" spans="1:16" s="1" customFormat="1" ht="143">
      <c r="A131" s="18" t="s">
        <v>2882</v>
      </c>
      <c r="B131" s="137" t="s">
        <v>4316</v>
      </c>
      <c r="C131" s="18" t="s">
        <v>2883</v>
      </c>
      <c r="D131" s="18"/>
      <c r="E131" s="18" t="s">
        <v>4232</v>
      </c>
      <c r="F131" s="18" t="s">
        <v>1898</v>
      </c>
      <c r="G131" s="18"/>
      <c r="H131" s="18"/>
      <c r="I131" s="18"/>
      <c r="J131" s="18"/>
      <c r="K131" s="18" t="s">
        <v>2884</v>
      </c>
      <c r="L131" s="18"/>
      <c r="M131" s="18"/>
      <c r="N131" s="18"/>
      <c r="O131" s="18"/>
      <c r="P131" s="18"/>
    </row>
    <row r="132" spans="1:16" s="1" customFormat="1" ht="121">
      <c r="A132" s="18" t="s">
        <v>2885</v>
      </c>
      <c r="B132" s="137" t="s">
        <v>4315</v>
      </c>
      <c r="C132" s="18" t="s">
        <v>2886</v>
      </c>
      <c r="D132" s="18"/>
      <c r="E132" s="18" t="s">
        <v>4229</v>
      </c>
      <c r="F132" s="18" t="s">
        <v>1898</v>
      </c>
      <c r="G132" s="18"/>
      <c r="H132" s="18"/>
      <c r="I132" s="18"/>
      <c r="J132" s="18"/>
      <c r="K132" s="18" t="s">
        <v>2887</v>
      </c>
      <c r="L132" s="18"/>
      <c r="M132" s="18"/>
      <c r="N132" s="18"/>
      <c r="O132" s="18"/>
      <c r="P132" s="18"/>
    </row>
    <row r="133" spans="1:16" s="1" customFormat="1" ht="154">
      <c r="A133" s="18" t="s">
        <v>2802</v>
      </c>
      <c r="B133" s="137" t="s">
        <v>4314</v>
      </c>
      <c r="C133" s="18" t="s">
        <v>4313</v>
      </c>
      <c r="D133" s="18" t="s">
        <v>4286</v>
      </c>
      <c r="E133" s="18" t="s">
        <v>4227</v>
      </c>
      <c r="F133" s="18" t="s">
        <v>1897</v>
      </c>
      <c r="G133" s="18" t="s">
        <v>3219</v>
      </c>
      <c r="H133" s="18" t="s">
        <v>455</v>
      </c>
      <c r="I133" s="18"/>
      <c r="J133" s="18"/>
      <c r="K133" s="18" t="s">
        <v>2888</v>
      </c>
      <c r="L133" s="18" t="s">
        <v>4312</v>
      </c>
      <c r="M133" s="18"/>
      <c r="N133" s="18"/>
      <c r="O133" s="18" t="s">
        <v>4041</v>
      </c>
      <c r="P133" s="18"/>
    </row>
    <row r="134" spans="1:16" ht="231">
      <c r="A134" s="18" t="s">
        <v>2889</v>
      </c>
      <c r="B134" s="137" t="s">
        <v>4311</v>
      </c>
      <c r="C134" s="18" t="s">
        <v>2890</v>
      </c>
      <c r="D134" s="18" t="s">
        <v>2894</v>
      </c>
      <c r="E134" s="18" t="s">
        <v>4227</v>
      </c>
      <c r="F134" s="18" t="s">
        <v>1897</v>
      </c>
      <c r="G134" s="18" t="s">
        <v>1046</v>
      </c>
      <c r="H134" s="18" t="s">
        <v>1894</v>
      </c>
      <c r="I134" s="18" t="s">
        <v>157</v>
      </c>
      <c r="J134" s="18" t="s">
        <v>53</v>
      </c>
      <c r="K134" s="18" t="s">
        <v>2892</v>
      </c>
      <c r="L134" s="18" t="s">
        <v>2893</v>
      </c>
      <c r="M134" s="18"/>
      <c r="N134" s="18" t="s">
        <v>2891</v>
      </c>
      <c r="O134" s="18" t="s">
        <v>2575</v>
      </c>
      <c r="P134" s="18" t="s">
        <v>2895</v>
      </c>
    </row>
    <row r="135" spans="1:16" ht="154">
      <c r="A135" s="18" t="s">
        <v>2363</v>
      </c>
      <c r="B135" s="137" t="s">
        <v>4310</v>
      </c>
      <c r="C135" s="18" t="s">
        <v>2896</v>
      </c>
      <c r="D135" s="18" t="s">
        <v>2898</v>
      </c>
      <c r="E135" s="18" t="s">
        <v>4232</v>
      </c>
      <c r="F135" s="18" t="s">
        <v>3220</v>
      </c>
      <c r="G135" s="18" t="s">
        <v>1046</v>
      </c>
      <c r="H135" s="18" t="s">
        <v>2339</v>
      </c>
      <c r="I135" s="18" t="s">
        <v>1956</v>
      </c>
      <c r="J135" s="18"/>
      <c r="K135" s="18" t="s">
        <v>2340</v>
      </c>
      <c r="L135" s="18" t="s">
        <v>2897</v>
      </c>
      <c r="M135" s="18"/>
      <c r="N135" s="18" t="s">
        <v>4309</v>
      </c>
      <c r="O135" s="18" t="s">
        <v>2899</v>
      </c>
      <c r="P135" s="18" t="s">
        <v>2900</v>
      </c>
    </row>
    <row r="136" spans="1:16" s="1" customFormat="1" ht="297">
      <c r="A136" s="18" t="s">
        <v>2901</v>
      </c>
      <c r="B136" s="137" t="s">
        <v>4308</v>
      </c>
      <c r="C136" s="18" t="s">
        <v>3421</v>
      </c>
      <c r="D136" s="18" t="s">
        <v>2904</v>
      </c>
      <c r="E136" s="18" t="s">
        <v>4280</v>
      </c>
      <c r="F136" s="18" t="s">
        <v>48</v>
      </c>
      <c r="G136" s="18"/>
      <c r="H136" s="18" t="s">
        <v>1938</v>
      </c>
      <c r="I136" s="18" t="s">
        <v>2439</v>
      </c>
      <c r="J136" s="18"/>
      <c r="K136" s="18" t="s">
        <v>2902</v>
      </c>
      <c r="L136" s="18" t="s">
        <v>2903</v>
      </c>
      <c r="M136" s="18" t="s">
        <v>2905</v>
      </c>
      <c r="N136" s="18"/>
      <c r="O136" s="18" t="s">
        <v>3768</v>
      </c>
      <c r="P136" s="18" t="s">
        <v>2906</v>
      </c>
    </row>
    <row r="137" spans="1:16" s="1" customFormat="1" ht="22">
      <c r="A137" s="18" t="s">
        <v>2907</v>
      </c>
      <c r="B137" s="137" t="s">
        <v>4307</v>
      </c>
      <c r="C137" s="18" t="s">
        <v>2908</v>
      </c>
      <c r="D137" s="18"/>
      <c r="E137" s="18" t="s">
        <v>4233</v>
      </c>
      <c r="F137" s="18" t="s">
        <v>1898</v>
      </c>
      <c r="G137" s="18"/>
      <c r="H137" s="18"/>
      <c r="I137" s="18"/>
      <c r="J137" s="18"/>
      <c r="K137" s="18"/>
      <c r="L137" s="18"/>
      <c r="M137" s="18"/>
      <c r="N137" s="18"/>
      <c r="O137" s="18"/>
      <c r="P137" s="18"/>
    </row>
    <row r="138" spans="1:16" s="1" customFormat="1" ht="143">
      <c r="A138" s="18" t="s">
        <v>2909</v>
      </c>
      <c r="B138" s="137" t="s">
        <v>4306</v>
      </c>
      <c r="C138" s="18" t="s">
        <v>4109</v>
      </c>
      <c r="D138" s="18"/>
      <c r="E138" s="18" t="s">
        <v>4226</v>
      </c>
      <c r="F138" s="18" t="s">
        <v>1898</v>
      </c>
      <c r="G138" s="18"/>
      <c r="H138" s="18"/>
      <c r="I138" s="18"/>
      <c r="J138" s="18"/>
      <c r="K138" s="18" t="s">
        <v>2910</v>
      </c>
      <c r="L138" s="18" t="s">
        <v>2911</v>
      </c>
      <c r="M138" s="18"/>
      <c r="N138" s="18"/>
      <c r="O138" s="18" t="s">
        <v>3841</v>
      </c>
      <c r="P138" s="18"/>
    </row>
    <row r="139" spans="1:16" s="1" customFormat="1" ht="22">
      <c r="A139" s="18" t="s">
        <v>2912</v>
      </c>
      <c r="B139" s="137" t="s">
        <v>4305</v>
      </c>
      <c r="C139" s="18" t="s">
        <v>2913</v>
      </c>
      <c r="D139" s="18"/>
      <c r="E139" s="18" t="s">
        <v>4226</v>
      </c>
      <c r="F139" s="18" t="s">
        <v>1898</v>
      </c>
      <c r="G139" s="18"/>
      <c r="H139" s="18"/>
      <c r="I139" s="18"/>
      <c r="J139" s="18"/>
      <c r="K139" s="18"/>
      <c r="L139" s="18"/>
      <c r="M139" s="18"/>
      <c r="N139" s="18"/>
      <c r="O139" s="18"/>
      <c r="P139" s="18"/>
    </row>
    <row r="140" spans="1:16" s="3" customFormat="1" ht="121">
      <c r="A140" s="18" t="s">
        <v>2759</v>
      </c>
      <c r="B140" s="137" t="s">
        <v>4304</v>
      </c>
      <c r="C140" s="18" t="s">
        <v>3383</v>
      </c>
      <c r="D140" s="18" t="s">
        <v>2914</v>
      </c>
      <c r="E140" s="18" t="s">
        <v>4227</v>
      </c>
      <c r="F140" s="18" t="s">
        <v>3220</v>
      </c>
      <c r="G140" s="18" t="s">
        <v>1046</v>
      </c>
      <c r="H140" s="18" t="s">
        <v>1894</v>
      </c>
      <c r="I140" s="18" t="s">
        <v>164</v>
      </c>
      <c r="J140" s="18" t="s">
        <v>1917</v>
      </c>
      <c r="K140" s="18" t="s">
        <v>4110</v>
      </c>
      <c r="L140" s="18" t="s">
        <v>4111</v>
      </c>
      <c r="M140" s="18"/>
      <c r="N140" s="18"/>
      <c r="O140" s="18" t="s">
        <v>3924</v>
      </c>
      <c r="P140" s="18" t="s">
        <v>2915</v>
      </c>
    </row>
    <row r="141" spans="1:16" ht="409">
      <c r="A141" s="18" t="s">
        <v>2916</v>
      </c>
      <c r="B141" s="137" t="s">
        <v>4303</v>
      </c>
      <c r="C141" s="18" t="s">
        <v>3384</v>
      </c>
      <c r="D141" s="18" t="s">
        <v>2919</v>
      </c>
      <c r="E141" s="18" t="s">
        <v>4229</v>
      </c>
      <c r="F141" s="18" t="s">
        <v>1901</v>
      </c>
      <c r="G141" s="18" t="s">
        <v>1046</v>
      </c>
      <c r="H141" s="18" t="s">
        <v>464</v>
      </c>
      <c r="I141" s="18" t="s">
        <v>164</v>
      </c>
      <c r="J141" s="18" t="s">
        <v>1917</v>
      </c>
      <c r="K141" s="18" t="s">
        <v>2917</v>
      </c>
      <c r="L141" s="18" t="s">
        <v>2918</v>
      </c>
      <c r="M141" s="18"/>
      <c r="N141" s="18" t="s">
        <v>4302</v>
      </c>
      <c r="O141" s="18" t="s">
        <v>2920</v>
      </c>
      <c r="P141" s="18" t="s">
        <v>2670</v>
      </c>
    </row>
    <row r="142" spans="1:16" s="1" customFormat="1" ht="187">
      <c r="A142" s="18" t="s">
        <v>2921</v>
      </c>
      <c r="B142" s="137" t="s">
        <v>4301</v>
      </c>
      <c r="C142" s="18" t="s">
        <v>2922</v>
      </c>
      <c r="D142" s="18"/>
      <c r="E142" s="18" t="s">
        <v>4227</v>
      </c>
      <c r="F142" s="18" t="s">
        <v>1898</v>
      </c>
      <c r="G142" s="18"/>
      <c r="H142" s="18" t="s">
        <v>1894</v>
      </c>
      <c r="I142" s="18"/>
      <c r="J142" s="18"/>
      <c r="K142" s="18" t="s">
        <v>2923</v>
      </c>
      <c r="L142" s="18"/>
      <c r="M142" s="18"/>
      <c r="N142" s="18"/>
      <c r="O142" s="18"/>
      <c r="P142" s="18"/>
    </row>
    <row r="143" spans="1:16" ht="264">
      <c r="A143" s="18" t="s">
        <v>2924</v>
      </c>
      <c r="B143" s="137" t="s">
        <v>4300</v>
      </c>
      <c r="C143" s="18" t="s">
        <v>2925</v>
      </c>
      <c r="D143" s="18" t="s">
        <v>2929</v>
      </c>
      <c r="E143" s="18" t="s">
        <v>4229</v>
      </c>
      <c r="F143" s="18" t="s">
        <v>47</v>
      </c>
      <c r="G143" s="18"/>
      <c r="H143" s="18" t="s">
        <v>1931</v>
      </c>
      <c r="I143" s="18" t="s">
        <v>1908</v>
      </c>
      <c r="J143" s="18" t="s">
        <v>2826</v>
      </c>
      <c r="K143" s="18" t="s">
        <v>2927</v>
      </c>
      <c r="L143" s="18" t="s">
        <v>2928</v>
      </c>
      <c r="M143" s="18"/>
      <c r="N143" s="18" t="s">
        <v>2926</v>
      </c>
      <c r="O143" s="18" t="s">
        <v>3938</v>
      </c>
      <c r="P143" s="18" t="s">
        <v>2930</v>
      </c>
    </row>
    <row r="144" spans="1:16" ht="110">
      <c r="A144" s="18" t="s">
        <v>2931</v>
      </c>
      <c r="B144" s="137" t="s">
        <v>4299</v>
      </c>
      <c r="C144" s="18" t="s">
        <v>2932</v>
      </c>
      <c r="D144" s="18" t="s">
        <v>2935</v>
      </c>
      <c r="E144" s="18" t="s">
        <v>4280</v>
      </c>
      <c r="F144" s="18" t="s">
        <v>48</v>
      </c>
      <c r="G144" s="18"/>
      <c r="H144" s="18" t="s">
        <v>1938</v>
      </c>
      <c r="I144" s="18" t="s">
        <v>2439</v>
      </c>
      <c r="J144" s="18"/>
      <c r="K144" s="18" t="s">
        <v>2933</v>
      </c>
      <c r="L144" s="18" t="s">
        <v>2934</v>
      </c>
      <c r="M144" s="18" t="s">
        <v>2936</v>
      </c>
      <c r="N144" s="18" t="s">
        <v>2937</v>
      </c>
      <c r="O144" s="18" t="s">
        <v>2938</v>
      </c>
      <c r="P144" s="18" t="s">
        <v>2939</v>
      </c>
    </row>
    <row r="145" spans="1:16" ht="220">
      <c r="A145" s="18" t="s">
        <v>2940</v>
      </c>
      <c r="B145" s="137" t="s">
        <v>4298</v>
      </c>
      <c r="C145" s="18" t="s">
        <v>3385</v>
      </c>
      <c r="D145" s="18" t="s">
        <v>2944</v>
      </c>
      <c r="E145" s="18" t="s">
        <v>4280</v>
      </c>
      <c r="F145" s="18" t="s">
        <v>1901</v>
      </c>
      <c r="G145" s="18" t="s">
        <v>3225</v>
      </c>
      <c r="H145" s="18" t="s">
        <v>1938</v>
      </c>
      <c r="I145" s="18" t="s">
        <v>1908</v>
      </c>
      <c r="J145" s="18" t="s">
        <v>2015</v>
      </c>
      <c r="K145" s="18" t="s">
        <v>2942</v>
      </c>
      <c r="L145" s="18" t="s">
        <v>2943</v>
      </c>
      <c r="M145" s="18"/>
      <c r="N145" s="18" t="s">
        <v>2941</v>
      </c>
      <c r="O145" s="18" t="s">
        <v>4080</v>
      </c>
      <c r="P145" s="18" t="s">
        <v>2945</v>
      </c>
    </row>
    <row r="146" spans="1:16" ht="110">
      <c r="A146" s="18" t="s">
        <v>2946</v>
      </c>
      <c r="B146" s="137" t="s">
        <v>4297</v>
      </c>
      <c r="C146" s="18" t="s">
        <v>3386</v>
      </c>
      <c r="D146" s="18" t="s">
        <v>2951</v>
      </c>
      <c r="E146" s="18" t="s">
        <v>4227</v>
      </c>
      <c r="F146" s="18" t="s">
        <v>1901</v>
      </c>
      <c r="G146" s="18" t="s">
        <v>1046</v>
      </c>
      <c r="H146" s="18" t="s">
        <v>3127</v>
      </c>
      <c r="I146" s="18" t="s">
        <v>182</v>
      </c>
      <c r="J146" s="18" t="s">
        <v>2948</v>
      </c>
      <c r="K146" s="18" t="s">
        <v>2949</v>
      </c>
      <c r="L146" s="18" t="s">
        <v>2950</v>
      </c>
      <c r="M146" s="18"/>
      <c r="N146" s="18" t="s">
        <v>2947</v>
      </c>
      <c r="O146" s="18" t="s">
        <v>3772</v>
      </c>
      <c r="P146" s="18" t="s">
        <v>2952</v>
      </c>
    </row>
    <row r="147" spans="1:16" ht="396">
      <c r="A147" s="18" t="s">
        <v>2953</v>
      </c>
      <c r="B147" s="137" t="s">
        <v>4296</v>
      </c>
      <c r="C147" s="18" t="s">
        <v>3387</v>
      </c>
      <c r="D147" s="18" t="s">
        <v>2555</v>
      </c>
      <c r="E147" s="18" t="s">
        <v>4280</v>
      </c>
      <c r="F147" s="18" t="s">
        <v>1897</v>
      </c>
      <c r="G147" s="18" t="s">
        <v>1046</v>
      </c>
      <c r="H147" s="18" t="s">
        <v>2057</v>
      </c>
      <c r="I147" s="18" t="s">
        <v>3508</v>
      </c>
      <c r="J147" s="18"/>
      <c r="K147" s="18" t="s">
        <v>2553</v>
      </c>
      <c r="L147" s="18" t="s">
        <v>4113</v>
      </c>
      <c r="M147" s="18"/>
      <c r="N147" s="18" t="s">
        <v>4295</v>
      </c>
      <c r="O147" s="18" t="s">
        <v>4112</v>
      </c>
      <c r="P147" s="18"/>
    </row>
    <row r="148" spans="1:16" ht="176">
      <c r="A148" s="18" t="s">
        <v>2954</v>
      </c>
      <c r="B148" s="137" t="s">
        <v>4294</v>
      </c>
      <c r="C148" s="18" t="s">
        <v>4293</v>
      </c>
      <c r="D148" s="18" t="s">
        <v>3288</v>
      </c>
      <c r="E148" s="18" t="s">
        <v>4229</v>
      </c>
      <c r="F148" s="18" t="s">
        <v>1901</v>
      </c>
      <c r="G148" s="18" t="s">
        <v>1046</v>
      </c>
      <c r="H148" s="18" t="s">
        <v>1931</v>
      </c>
      <c r="I148" s="18" t="s">
        <v>182</v>
      </c>
      <c r="J148" s="18" t="s">
        <v>2948</v>
      </c>
      <c r="K148" s="18" t="s">
        <v>2955</v>
      </c>
      <c r="L148" s="18" t="s">
        <v>4292</v>
      </c>
      <c r="M148" s="18"/>
      <c r="N148" s="18" t="s">
        <v>3289</v>
      </c>
      <c r="O148" s="18" t="s">
        <v>3849</v>
      </c>
      <c r="P148" s="18"/>
    </row>
    <row r="149" spans="1:16" s="1" customFormat="1" ht="198">
      <c r="A149" s="18" t="s">
        <v>2956</v>
      </c>
      <c r="B149" s="137" t="s">
        <v>4291</v>
      </c>
      <c r="C149" s="18" t="s">
        <v>4290</v>
      </c>
      <c r="D149" s="18" t="s">
        <v>2959</v>
      </c>
      <c r="E149" s="18" t="s">
        <v>4229</v>
      </c>
      <c r="F149" s="18" t="s">
        <v>48</v>
      </c>
      <c r="G149" s="18"/>
      <c r="H149" s="18" t="s">
        <v>1931</v>
      </c>
      <c r="I149" s="18" t="s">
        <v>1902</v>
      </c>
      <c r="J149" s="18"/>
      <c r="K149" s="18" t="s">
        <v>2957</v>
      </c>
      <c r="L149" s="18" t="s">
        <v>2958</v>
      </c>
      <c r="M149" s="18"/>
      <c r="N149" s="18"/>
      <c r="O149" s="18"/>
      <c r="P149" s="18"/>
    </row>
    <row r="150" spans="1:16" ht="209">
      <c r="A150" s="18" t="s">
        <v>2961</v>
      </c>
      <c r="B150" s="137" t="s">
        <v>4289</v>
      </c>
      <c r="C150" s="18" t="s">
        <v>2962</v>
      </c>
      <c r="D150" s="18" t="s">
        <v>2965</v>
      </c>
      <c r="E150" s="18" t="s">
        <v>4230</v>
      </c>
      <c r="F150" s="18" t="s">
        <v>48</v>
      </c>
      <c r="G150" s="18"/>
      <c r="H150" s="18" t="s">
        <v>1938</v>
      </c>
      <c r="I150" s="18" t="s">
        <v>2439</v>
      </c>
      <c r="J150" s="18"/>
      <c r="K150" s="18" t="s">
        <v>2963</v>
      </c>
      <c r="L150" s="18" t="s">
        <v>2964</v>
      </c>
      <c r="M150" s="18" t="s">
        <v>2966</v>
      </c>
      <c r="N150" s="18" t="s">
        <v>3158</v>
      </c>
      <c r="O150" s="18" t="s">
        <v>2967</v>
      </c>
      <c r="P150" s="18"/>
    </row>
    <row r="151" spans="1:16" s="3" customFormat="1" ht="77">
      <c r="A151" s="18" t="s">
        <v>2802</v>
      </c>
      <c r="B151" s="137" t="s">
        <v>4288</v>
      </c>
      <c r="C151" s="18" t="s">
        <v>4287</v>
      </c>
      <c r="D151" s="18" t="s">
        <v>4286</v>
      </c>
      <c r="E151" s="18" t="s">
        <v>4227</v>
      </c>
      <c r="F151" s="18" t="s">
        <v>1897</v>
      </c>
      <c r="G151" s="18"/>
      <c r="H151" s="18" t="s">
        <v>1931</v>
      </c>
      <c r="I151" s="18" t="s">
        <v>4114</v>
      </c>
      <c r="J151" s="18"/>
      <c r="K151" s="18" t="s">
        <v>2968</v>
      </c>
      <c r="L151" s="18" t="s">
        <v>2969</v>
      </c>
      <c r="M151" s="18"/>
      <c r="N151" s="18"/>
      <c r="O151" s="18" t="s">
        <v>4041</v>
      </c>
      <c r="P151" s="18"/>
    </row>
    <row r="152" spans="1:16" s="3" customFormat="1" ht="352">
      <c r="A152" s="18" t="s">
        <v>2970</v>
      </c>
      <c r="B152" s="137" t="s">
        <v>4285</v>
      </c>
      <c r="C152" s="18" t="s">
        <v>3388</v>
      </c>
      <c r="D152" s="18" t="s">
        <v>2973</v>
      </c>
      <c r="E152" s="18" t="s">
        <v>4229</v>
      </c>
      <c r="F152" s="18" t="s">
        <v>1897</v>
      </c>
      <c r="G152" s="18"/>
      <c r="H152" s="18" t="s">
        <v>1894</v>
      </c>
      <c r="I152" s="18" t="s">
        <v>3752</v>
      </c>
      <c r="J152" s="18"/>
      <c r="K152" s="18" t="s">
        <v>2971</v>
      </c>
      <c r="L152" s="18" t="s">
        <v>2972</v>
      </c>
      <c r="M152" s="18"/>
      <c r="N152" s="18"/>
      <c r="O152" s="18" t="s">
        <v>4115</v>
      </c>
      <c r="P152" s="18"/>
    </row>
    <row r="153" spans="1:16" ht="319">
      <c r="A153" s="18" t="s">
        <v>2974</v>
      </c>
      <c r="B153" s="137" t="s">
        <v>4284</v>
      </c>
      <c r="C153" s="18" t="s">
        <v>3427</v>
      </c>
      <c r="D153" s="18" t="s">
        <v>2977</v>
      </c>
      <c r="E153" s="18" t="s">
        <v>4230</v>
      </c>
      <c r="F153" s="18" t="s">
        <v>1901</v>
      </c>
      <c r="G153" s="18" t="s">
        <v>1046</v>
      </c>
      <c r="H153" s="18" t="s">
        <v>483</v>
      </c>
      <c r="I153" s="18" t="s">
        <v>1932</v>
      </c>
      <c r="J153" s="18"/>
      <c r="K153" s="18" t="s">
        <v>2975</v>
      </c>
      <c r="L153" s="18" t="s">
        <v>2976</v>
      </c>
      <c r="M153" s="18"/>
      <c r="N153" s="18" t="s">
        <v>3428</v>
      </c>
      <c r="O153" s="18" t="s">
        <v>2978</v>
      </c>
      <c r="P153" s="18" t="s">
        <v>2979</v>
      </c>
    </row>
    <row r="154" spans="1:16" s="1" customFormat="1" ht="121">
      <c r="A154" s="18" t="s">
        <v>2980</v>
      </c>
      <c r="B154" s="137" t="s">
        <v>4283</v>
      </c>
      <c r="C154" s="18" t="s">
        <v>3226</v>
      </c>
      <c r="D154" s="18" t="s">
        <v>4282</v>
      </c>
      <c r="E154" s="18" t="s">
        <v>4227</v>
      </c>
      <c r="F154" s="18" t="s">
        <v>442</v>
      </c>
      <c r="G154" s="18" t="s">
        <v>1046</v>
      </c>
      <c r="H154" s="18" t="s">
        <v>640</v>
      </c>
      <c r="I154" s="18" t="s">
        <v>1908</v>
      </c>
      <c r="J154" s="18" t="s">
        <v>2137</v>
      </c>
      <c r="K154" s="18" t="s">
        <v>2981</v>
      </c>
      <c r="L154" s="18" t="s">
        <v>2982</v>
      </c>
      <c r="M154" s="18"/>
      <c r="N154" s="18"/>
      <c r="O154" s="18" t="s">
        <v>3974</v>
      </c>
      <c r="P154" s="18"/>
    </row>
    <row r="155" spans="1:16" s="1" customFormat="1" ht="165">
      <c r="A155" s="18" t="s">
        <v>2983</v>
      </c>
      <c r="B155" s="137" t="s">
        <v>4281</v>
      </c>
      <c r="C155" s="18" t="s">
        <v>2984</v>
      </c>
      <c r="D155" s="18" t="s">
        <v>2987</v>
      </c>
      <c r="E155" s="18" t="s">
        <v>4280</v>
      </c>
      <c r="F155" s="18" t="s">
        <v>3287</v>
      </c>
      <c r="G155" s="18" t="s">
        <v>1046</v>
      </c>
      <c r="H155" s="18" t="s">
        <v>3127</v>
      </c>
      <c r="I155" s="18" t="s">
        <v>1908</v>
      </c>
      <c r="J155" s="18" t="s">
        <v>1917</v>
      </c>
      <c r="K155" s="18" t="s">
        <v>2985</v>
      </c>
      <c r="L155" s="18" t="s">
        <v>2986</v>
      </c>
      <c r="M155" s="18"/>
      <c r="N155" s="18"/>
      <c r="O155" s="18" t="s">
        <v>2830</v>
      </c>
      <c r="P155" s="18" t="s">
        <v>2879</v>
      </c>
    </row>
    <row r="156" spans="1:16" s="1" customFormat="1" ht="275">
      <c r="A156" s="18" t="s">
        <v>2988</v>
      </c>
      <c r="B156" s="137" t="s">
        <v>4279</v>
      </c>
      <c r="C156" s="18" t="s">
        <v>4278</v>
      </c>
      <c r="D156" s="18" t="s">
        <v>2991</v>
      </c>
      <c r="E156" s="18" t="s">
        <v>4226</v>
      </c>
      <c r="F156" s="18" t="s">
        <v>1897</v>
      </c>
      <c r="G156" s="18" t="s">
        <v>3219</v>
      </c>
      <c r="H156" s="18" t="s">
        <v>1894</v>
      </c>
      <c r="I156" s="18" t="s">
        <v>1908</v>
      </c>
      <c r="J156" s="18" t="s">
        <v>1917</v>
      </c>
      <c r="K156" s="18" t="s">
        <v>2989</v>
      </c>
      <c r="L156" s="18" t="s">
        <v>2990</v>
      </c>
      <c r="M156" s="18"/>
      <c r="N156" s="18"/>
      <c r="O156" s="18" t="s">
        <v>4081</v>
      </c>
      <c r="P156" s="18"/>
    </row>
    <row r="157" spans="1:16" s="1" customFormat="1" ht="121">
      <c r="A157" s="18" t="s">
        <v>2960</v>
      </c>
      <c r="B157" s="137" t="s">
        <v>4277</v>
      </c>
      <c r="C157" s="18" t="s">
        <v>2992</v>
      </c>
      <c r="D157" s="18" t="s">
        <v>2995</v>
      </c>
      <c r="E157" s="18" t="s">
        <v>4227</v>
      </c>
      <c r="F157" s="18" t="s">
        <v>1901</v>
      </c>
      <c r="G157" s="18" t="s">
        <v>1046</v>
      </c>
      <c r="H157" s="18" t="s">
        <v>1938</v>
      </c>
      <c r="I157" s="18" t="s">
        <v>1908</v>
      </c>
      <c r="J157" s="18" t="s">
        <v>1958</v>
      </c>
      <c r="K157" s="18" t="s">
        <v>2993</v>
      </c>
      <c r="L157" s="18" t="s">
        <v>2994</v>
      </c>
      <c r="M157" s="18"/>
      <c r="N157" s="18"/>
      <c r="O157" s="18" t="s">
        <v>3924</v>
      </c>
      <c r="P157" s="18" t="s">
        <v>2996</v>
      </c>
    </row>
    <row r="158" spans="1:16" ht="409">
      <c r="A158" s="18" t="s">
        <v>2774</v>
      </c>
      <c r="B158" s="137" t="s">
        <v>4276</v>
      </c>
      <c r="C158" s="18" t="s">
        <v>4116</v>
      </c>
      <c r="D158" s="18" t="s">
        <v>5057</v>
      </c>
      <c r="E158" s="18" t="s">
        <v>4229</v>
      </c>
      <c r="F158" s="18" t="s">
        <v>1897</v>
      </c>
      <c r="G158" s="18" t="s">
        <v>1046</v>
      </c>
      <c r="H158" s="18" t="s">
        <v>1894</v>
      </c>
      <c r="I158" s="18" t="s">
        <v>3508</v>
      </c>
      <c r="J158" s="18"/>
      <c r="K158" s="18" t="s">
        <v>2997</v>
      </c>
      <c r="L158" s="18" t="s">
        <v>4117</v>
      </c>
      <c r="M158" s="18"/>
      <c r="N158" s="18" t="s">
        <v>5056</v>
      </c>
      <c r="O158" s="18" t="s">
        <v>4076</v>
      </c>
      <c r="P158" s="18"/>
    </row>
    <row r="159" spans="1:16" ht="132">
      <c r="A159" s="18" t="s">
        <v>2998</v>
      </c>
      <c r="B159" s="137" t="s">
        <v>4275</v>
      </c>
      <c r="C159" s="18" t="s">
        <v>2999</v>
      </c>
      <c r="D159" s="18" t="s">
        <v>3003</v>
      </c>
      <c r="E159" s="18" t="s">
        <v>4227</v>
      </c>
      <c r="F159" s="18" t="s">
        <v>1901</v>
      </c>
      <c r="G159" s="18" t="s">
        <v>1047</v>
      </c>
      <c r="H159" s="18" t="s">
        <v>3000</v>
      </c>
      <c r="I159" s="18" t="s">
        <v>1908</v>
      </c>
      <c r="J159" s="18" t="s">
        <v>1958</v>
      </c>
      <c r="K159" s="18" t="s">
        <v>3001</v>
      </c>
      <c r="L159" s="18" t="s">
        <v>3002</v>
      </c>
      <c r="M159" s="18"/>
      <c r="N159" s="18" t="s">
        <v>5093</v>
      </c>
      <c r="O159" s="18" t="s">
        <v>2455</v>
      </c>
      <c r="P159" s="18"/>
    </row>
    <row r="160" spans="1:16" ht="187">
      <c r="A160" s="18" t="s">
        <v>3004</v>
      </c>
      <c r="B160" s="137" t="s">
        <v>4274</v>
      </c>
      <c r="C160" s="18" t="s">
        <v>3005</v>
      </c>
      <c r="D160" s="18" t="s">
        <v>3008</v>
      </c>
      <c r="E160" s="18" t="s">
        <v>4226</v>
      </c>
      <c r="F160" s="18" t="s">
        <v>47</v>
      </c>
      <c r="G160" s="18"/>
      <c r="H160" s="18" t="s">
        <v>1894</v>
      </c>
      <c r="I160" s="18" t="s">
        <v>182</v>
      </c>
      <c r="J160" s="18" t="s">
        <v>153</v>
      </c>
      <c r="K160" s="18" t="s">
        <v>3006</v>
      </c>
      <c r="L160" s="18" t="s">
        <v>3007</v>
      </c>
      <c r="M160" s="18"/>
      <c r="N160" s="18" t="s">
        <v>4118</v>
      </c>
      <c r="O160" s="18" t="s">
        <v>4119</v>
      </c>
      <c r="P160" s="18" t="s">
        <v>3009</v>
      </c>
    </row>
    <row r="161" spans="1:16" s="1" customFormat="1" ht="297">
      <c r="A161" s="18" t="s">
        <v>2526</v>
      </c>
      <c r="B161" s="137" t="s">
        <v>4273</v>
      </c>
      <c r="C161" s="18" t="s">
        <v>4272</v>
      </c>
      <c r="D161" s="18" t="s">
        <v>4271</v>
      </c>
      <c r="E161" s="18" t="s">
        <v>4229</v>
      </c>
      <c r="F161" s="18" t="s">
        <v>3220</v>
      </c>
      <c r="G161" s="18" t="s">
        <v>3219</v>
      </c>
      <c r="H161" s="18" t="s">
        <v>3151</v>
      </c>
      <c r="I161" s="18" t="s">
        <v>3508</v>
      </c>
      <c r="J161" s="18"/>
      <c r="K161" s="18" t="s">
        <v>3010</v>
      </c>
      <c r="L161" s="18" t="s">
        <v>3011</v>
      </c>
      <c r="M161" s="18"/>
      <c r="N161" s="18"/>
      <c r="O161" s="18" t="s">
        <v>4089</v>
      </c>
      <c r="P161" s="18" t="s">
        <v>2670</v>
      </c>
    </row>
    <row r="162" spans="1:16" s="1" customFormat="1" ht="33">
      <c r="A162" s="18" t="s">
        <v>3012</v>
      </c>
      <c r="B162" s="137" t="s">
        <v>4270</v>
      </c>
      <c r="C162" s="18" t="s">
        <v>3013</v>
      </c>
      <c r="D162" s="18"/>
      <c r="E162" s="18" t="s">
        <v>4227</v>
      </c>
      <c r="F162" s="18" t="s">
        <v>1898</v>
      </c>
      <c r="G162" s="18"/>
      <c r="H162" s="18"/>
      <c r="I162" s="18"/>
      <c r="J162" s="18"/>
      <c r="K162" s="18"/>
      <c r="L162" s="18"/>
      <c r="M162" s="18"/>
      <c r="N162" s="18"/>
      <c r="O162" s="18"/>
      <c r="P162" s="18"/>
    </row>
    <row r="163" spans="1:16" s="1" customFormat="1" ht="110">
      <c r="A163" s="18" t="s">
        <v>3014</v>
      </c>
      <c r="B163" s="137" t="s">
        <v>4269</v>
      </c>
      <c r="C163" s="18" t="s">
        <v>3015</v>
      </c>
      <c r="D163" s="18"/>
      <c r="E163" s="18" t="s">
        <v>4227</v>
      </c>
      <c r="F163" s="18" t="s">
        <v>1898</v>
      </c>
      <c r="G163" s="18"/>
      <c r="H163" s="18"/>
      <c r="I163" s="18"/>
      <c r="J163" s="18"/>
      <c r="K163" s="18" t="s">
        <v>3016</v>
      </c>
      <c r="L163" s="18"/>
      <c r="M163" s="18"/>
      <c r="N163" s="18"/>
      <c r="O163" s="18"/>
      <c r="P163" s="18"/>
    </row>
    <row r="164" spans="1:16" s="1" customFormat="1" ht="88">
      <c r="A164" s="18" t="s">
        <v>3396</v>
      </c>
      <c r="B164" s="137" t="s">
        <v>4268</v>
      </c>
      <c r="C164" s="18" t="s">
        <v>3394</v>
      </c>
      <c r="D164" s="18" t="s">
        <v>3395</v>
      </c>
      <c r="E164" s="18" t="s">
        <v>4234</v>
      </c>
      <c r="F164" s="18" t="s">
        <v>1898</v>
      </c>
      <c r="G164" s="18"/>
      <c r="H164" s="18"/>
      <c r="I164" s="18"/>
      <c r="J164" s="18"/>
      <c r="K164" s="18" t="s">
        <v>3017</v>
      </c>
      <c r="L164" s="18" t="s">
        <v>3018</v>
      </c>
      <c r="M164" s="18"/>
      <c r="N164" s="18"/>
      <c r="O164" s="18"/>
      <c r="P164" s="18"/>
    </row>
    <row r="165" spans="1:16" s="1" customFormat="1" ht="132">
      <c r="A165" s="18" t="s">
        <v>3019</v>
      </c>
      <c r="B165" s="137" t="s">
        <v>4268</v>
      </c>
      <c r="C165" s="18" t="s">
        <v>3020</v>
      </c>
      <c r="D165" s="18" t="s">
        <v>3023</v>
      </c>
      <c r="E165" s="18" t="s">
        <v>4227</v>
      </c>
      <c r="F165" s="18" t="s">
        <v>3286</v>
      </c>
      <c r="G165" s="18"/>
      <c r="H165" s="18" t="s">
        <v>2365</v>
      </c>
      <c r="I165" s="18" t="s">
        <v>1924</v>
      </c>
      <c r="J165" s="18" t="s">
        <v>2650</v>
      </c>
      <c r="K165" s="18" t="s">
        <v>3021</v>
      </c>
      <c r="L165" s="18" t="s">
        <v>3022</v>
      </c>
      <c r="M165" s="18"/>
      <c r="N165" s="18"/>
      <c r="O165" s="18" t="s">
        <v>4267</v>
      </c>
      <c r="P165" s="18" t="s">
        <v>2879</v>
      </c>
    </row>
    <row r="166" spans="1:16" ht="242">
      <c r="A166" s="18" t="s">
        <v>3430</v>
      </c>
      <c r="B166" s="137" t="s">
        <v>4266</v>
      </c>
      <c r="C166" s="18" t="s">
        <v>3389</v>
      </c>
      <c r="D166" s="18" t="s">
        <v>3429</v>
      </c>
      <c r="E166" s="18" t="s">
        <v>4227</v>
      </c>
      <c r="F166" s="18" t="s">
        <v>1901</v>
      </c>
      <c r="G166" s="18" t="s">
        <v>3219</v>
      </c>
      <c r="H166" s="18" t="s">
        <v>1931</v>
      </c>
      <c r="I166" s="18" t="s">
        <v>1844</v>
      </c>
      <c r="J166" s="18"/>
      <c r="K166" s="18" t="s">
        <v>3024</v>
      </c>
      <c r="L166" s="18" t="s">
        <v>3025</v>
      </c>
      <c r="M166" s="18"/>
      <c r="N166" s="18" t="s">
        <v>5161</v>
      </c>
      <c r="O166" s="18" t="s">
        <v>2411</v>
      </c>
      <c r="P166" s="18" t="s">
        <v>3026</v>
      </c>
    </row>
    <row r="167" spans="1:16" s="1" customFormat="1" ht="66">
      <c r="A167" s="18" t="s">
        <v>3027</v>
      </c>
      <c r="B167" s="137" t="s">
        <v>4265</v>
      </c>
      <c r="C167" s="18" t="s">
        <v>3390</v>
      </c>
      <c r="D167" s="18" t="s">
        <v>3029</v>
      </c>
      <c r="E167" s="18" t="s">
        <v>4227</v>
      </c>
      <c r="F167" s="18" t="s">
        <v>1901</v>
      </c>
      <c r="G167" s="18" t="s">
        <v>3219</v>
      </c>
      <c r="H167" s="18" t="s">
        <v>1931</v>
      </c>
      <c r="I167" s="18" t="s">
        <v>2660</v>
      </c>
      <c r="J167" s="18"/>
      <c r="K167" s="18" t="s">
        <v>3028</v>
      </c>
      <c r="L167" s="18" t="s">
        <v>5753</v>
      </c>
      <c r="M167" s="18" t="s">
        <v>3030</v>
      </c>
      <c r="N167" s="18"/>
      <c r="O167" s="18" t="s">
        <v>4120</v>
      </c>
      <c r="P167" s="18" t="s">
        <v>3031</v>
      </c>
    </row>
    <row r="168" spans="1:16" s="1" customFormat="1" ht="209">
      <c r="A168" s="18" t="s">
        <v>3032</v>
      </c>
      <c r="B168" s="137" t="s">
        <v>4264</v>
      </c>
      <c r="C168" s="18" t="s">
        <v>3033</v>
      </c>
      <c r="D168" s="18" t="s">
        <v>3035</v>
      </c>
      <c r="E168" s="18" t="s">
        <v>4227</v>
      </c>
      <c r="F168" s="18" t="s">
        <v>442</v>
      </c>
      <c r="G168" s="18" t="s">
        <v>1046</v>
      </c>
      <c r="H168" s="18" t="s">
        <v>3230</v>
      </c>
      <c r="I168" s="18" t="s">
        <v>1908</v>
      </c>
      <c r="J168" s="18" t="s">
        <v>2137</v>
      </c>
      <c r="K168" s="18" t="s">
        <v>3034</v>
      </c>
      <c r="L168" s="18" t="s">
        <v>4263</v>
      </c>
      <c r="M168" s="18"/>
      <c r="N168" s="18"/>
      <c r="O168" s="18" t="s">
        <v>3903</v>
      </c>
      <c r="P168" s="18" t="s">
        <v>3036</v>
      </c>
    </row>
    <row r="169" spans="1:16" ht="143">
      <c r="A169" s="18" t="s">
        <v>3393</v>
      </c>
      <c r="B169" s="137">
        <v>35074</v>
      </c>
      <c r="C169" s="18" t="s">
        <v>3391</v>
      </c>
      <c r="D169" s="18" t="s">
        <v>3392</v>
      </c>
      <c r="E169" s="18" t="s">
        <v>4230</v>
      </c>
      <c r="F169" s="18" t="s">
        <v>47</v>
      </c>
      <c r="G169" s="18" t="s">
        <v>1046</v>
      </c>
      <c r="H169" s="18" t="s">
        <v>1931</v>
      </c>
      <c r="I169" s="18" t="s">
        <v>3165</v>
      </c>
      <c r="J169" s="18"/>
      <c r="K169" s="18" t="s">
        <v>3037</v>
      </c>
      <c r="L169" s="18" t="s">
        <v>3038</v>
      </c>
      <c r="M169" s="18" t="s">
        <v>3039</v>
      </c>
      <c r="N169" s="18" t="s">
        <v>3157</v>
      </c>
      <c r="O169" s="18" t="s">
        <v>4121</v>
      </c>
      <c r="P169" s="18" t="s">
        <v>3040</v>
      </c>
    </row>
    <row r="170" spans="1:16" s="1" customFormat="1" ht="409">
      <c r="A170" s="18" t="s">
        <v>4122</v>
      </c>
      <c r="B170" s="137" t="s">
        <v>4262</v>
      </c>
      <c r="C170" s="18" t="s">
        <v>4123</v>
      </c>
      <c r="D170" s="18" t="s">
        <v>4261</v>
      </c>
      <c r="E170" s="18" t="s">
        <v>4227</v>
      </c>
      <c r="F170" s="18" t="s">
        <v>1897</v>
      </c>
      <c r="G170" s="18" t="s">
        <v>1046</v>
      </c>
      <c r="H170" s="18" t="s">
        <v>1931</v>
      </c>
      <c r="I170" s="18" t="s">
        <v>3508</v>
      </c>
      <c r="J170" s="18"/>
      <c r="K170" s="18" t="s">
        <v>2798</v>
      </c>
      <c r="L170" s="18" t="s">
        <v>4124</v>
      </c>
      <c r="M170" s="18"/>
      <c r="N170" s="18"/>
      <c r="O170" s="18" t="s">
        <v>4041</v>
      </c>
      <c r="P170" s="18"/>
    </row>
    <row r="171" spans="1:16" ht="77">
      <c r="A171" s="18" t="s">
        <v>3041</v>
      </c>
      <c r="B171" s="137" t="s">
        <v>3043</v>
      </c>
      <c r="C171" s="18" t="s">
        <v>3042</v>
      </c>
      <c r="D171" s="18" t="s">
        <v>3046</v>
      </c>
      <c r="E171" s="18" t="s">
        <v>4229</v>
      </c>
      <c r="F171" s="18" t="s">
        <v>47</v>
      </c>
      <c r="G171" s="18" t="s">
        <v>1046</v>
      </c>
      <c r="H171" s="18"/>
      <c r="I171" s="18" t="s">
        <v>2184</v>
      </c>
      <c r="J171" s="18"/>
      <c r="K171" s="18" t="s">
        <v>3044</v>
      </c>
      <c r="L171" s="18" t="s">
        <v>3045</v>
      </c>
      <c r="M171" s="18" t="s">
        <v>3047</v>
      </c>
      <c r="N171" s="18" t="s">
        <v>3278</v>
      </c>
      <c r="O171" s="157" t="s">
        <v>3849</v>
      </c>
      <c r="P171" s="157"/>
    </row>
    <row r="172" spans="1:16" s="1" customFormat="1" ht="409">
      <c r="A172" s="18" t="s">
        <v>3048</v>
      </c>
      <c r="B172" s="137" t="s">
        <v>3049</v>
      </c>
      <c r="C172" s="18" t="s">
        <v>4125</v>
      </c>
      <c r="D172" s="18" t="s">
        <v>5058</v>
      </c>
      <c r="E172" s="18" t="s">
        <v>4227</v>
      </c>
      <c r="F172" s="18" t="s">
        <v>47</v>
      </c>
      <c r="G172" s="18" t="s">
        <v>1046</v>
      </c>
      <c r="H172" s="18"/>
      <c r="I172" s="18" t="s">
        <v>1908</v>
      </c>
      <c r="J172" s="18" t="s">
        <v>60</v>
      </c>
      <c r="K172" s="18" t="s">
        <v>4126</v>
      </c>
      <c r="L172" s="18" t="s">
        <v>4127</v>
      </c>
      <c r="M172" s="18"/>
      <c r="N172" s="18"/>
      <c r="O172" s="157" t="s">
        <v>3924</v>
      </c>
      <c r="P172" s="157"/>
    </row>
    <row r="173" spans="1:16" s="1" customFormat="1" ht="22">
      <c r="A173" s="18" t="s">
        <v>3050</v>
      </c>
      <c r="B173" s="137" t="s">
        <v>3052</v>
      </c>
      <c r="C173" s="18" t="s">
        <v>3051</v>
      </c>
      <c r="D173" s="18" t="s">
        <v>3053</v>
      </c>
      <c r="E173" s="18" t="s">
        <v>4236</v>
      </c>
      <c r="F173" s="18" t="s">
        <v>48</v>
      </c>
      <c r="G173" s="18"/>
      <c r="H173" s="18"/>
      <c r="I173" s="18"/>
      <c r="J173" s="18"/>
      <c r="K173" s="18"/>
      <c r="L173" s="18"/>
      <c r="M173" s="18"/>
      <c r="N173" s="18"/>
      <c r="O173" s="157"/>
      <c r="P173" s="157"/>
    </row>
  </sheetData>
  <autoFilter ref="A1:P173">
    <sortState ref="A2:P173">
      <sortCondition descending="1" ref="B1:B173"/>
    </sortState>
  </autoFilter>
  <hyperlinks>
    <hyperlink ref="N18" r:id="rId1" display="https://a.next.westlaw.com/Link/Document/FullText?findType=L&amp;pubNum=1000600&amp;cite=USFRCPR41&amp;originatingDoc=I89196A46C0FE11D8A69DB021B88CD6E8&amp;refType=LQ&amp;originationContext=document&amp;transitionType=DocumentItem&amp;contextData=(sc.RelatedInfo)"/>
    <hyperlink ref="N52" r:id="rId2"/>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105" zoomScaleNormal="105" zoomScalePageLayoutView="105" workbookViewId="0">
      <pane ySplit="1" topLeftCell="A28" activePane="bottomLeft" state="frozen"/>
      <selection pane="bottomLeft" activeCell="A9" sqref="A9:P31"/>
    </sheetView>
  </sheetViews>
  <sheetFormatPr baseColWidth="10" defaultColWidth="8.83203125" defaultRowHeight="14" x14ac:dyDescent="0"/>
  <cols>
    <col min="1" max="1" width="12.6640625" style="14" customWidth="1"/>
    <col min="2" max="2" width="12.6640625" style="140" customWidth="1"/>
    <col min="3" max="16" width="12.6640625" style="14" customWidth="1"/>
    <col min="17" max="16384" width="8.83203125" style="14"/>
  </cols>
  <sheetData>
    <row r="1" spans="1:16" ht="27" customHeight="1">
      <c r="A1" s="101" t="s">
        <v>5</v>
      </c>
      <c r="B1" s="139" t="s">
        <v>6</v>
      </c>
      <c r="C1" s="101" t="s">
        <v>0</v>
      </c>
      <c r="D1" s="101" t="s">
        <v>4934</v>
      </c>
      <c r="E1" s="101" t="s">
        <v>4224</v>
      </c>
      <c r="F1" s="101" t="s">
        <v>3215</v>
      </c>
      <c r="G1" s="101" t="s">
        <v>3217</v>
      </c>
      <c r="H1" s="101" t="s">
        <v>51</v>
      </c>
      <c r="I1" s="101" t="s">
        <v>49</v>
      </c>
      <c r="J1" s="101" t="s">
        <v>52</v>
      </c>
      <c r="K1" s="101" t="s">
        <v>7</v>
      </c>
      <c r="L1" s="101" t="s">
        <v>1</v>
      </c>
      <c r="M1" s="101" t="s">
        <v>3</v>
      </c>
      <c r="N1" s="101" t="s">
        <v>4</v>
      </c>
      <c r="O1" s="102" t="s">
        <v>45</v>
      </c>
      <c r="P1" s="102" t="s">
        <v>46</v>
      </c>
    </row>
    <row r="2" spans="1:16" ht="409">
      <c r="A2" s="16" t="s">
        <v>2797</v>
      </c>
      <c r="B2" s="135" t="s">
        <v>4961</v>
      </c>
      <c r="C2" s="16" t="s">
        <v>3285</v>
      </c>
      <c r="D2" s="16" t="s">
        <v>3055</v>
      </c>
      <c r="E2" s="16" t="s">
        <v>4227</v>
      </c>
      <c r="F2" s="16" t="s">
        <v>1897</v>
      </c>
      <c r="G2" s="16" t="s">
        <v>1046</v>
      </c>
      <c r="H2" s="16" t="s">
        <v>1931</v>
      </c>
      <c r="I2" s="16" t="s">
        <v>5079</v>
      </c>
      <c r="J2" s="16"/>
      <c r="K2" s="16" t="s">
        <v>4129</v>
      </c>
      <c r="L2" s="16" t="s">
        <v>4128</v>
      </c>
      <c r="M2" s="16"/>
      <c r="N2" s="16"/>
      <c r="O2" s="19" t="s">
        <v>4130</v>
      </c>
      <c r="P2" s="19"/>
    </row>
    <row r="3" spans="1:16" ht="319">
      <c r="A3" s="100" t="s">
        <v>3056</v>
      </c>
      <c r="B3" s="133" t="s">
        <v>4962</v>
      </c>
      <c r="C3" s="100" t="s">
        <v>3282</v>
      </c>
      <c r="D3" s="100" t="s">
        <v>3058</v>
      </c>
      <c r="E3" s="100" t="s">
        <v>4229</v>
      </c>
      <c r="F3" s="100" t="s">
        <v>47</v>
      </c>
      <c r="G3" s="100" t="s">
        <v>1046</v>
      </c>
      <c r="H3" s="100" t="s">
        <v>3136</v>
      </c>
      <c r="I3" s="100" t="s">
        <v>1908</v>
      </c>
      <c r="J3" s="100" t="s">
        <v>1958</v>
      </c>
      <c r="K3" s="100" t="s">
        <v>4131</v>
      </c>
      <c r="L3" s="96" t="s">
        <v>3057</v>
      </c>
      <c r="M3" s="16"/>
      <c r="N3" s="16"/>
      <c r="O3" s="96" t="s">
        <v>3772</v>
      </c>
      <c r="P3" s="19"/>
    </row>
    <row r="4" spans="1:16" ht="253">
      <c r="A4" s="16" t="s">
        <v>3315</v>
      </c>
      <c r="B4" s="135" t="s">
        <v>4963</v>
      </c>
      <c r="C4" s="16"/>
      <c r="D4" s="16" t="s">
        <v>3318</v>
      </c>
      <c r="E4" s="16" t="s">
        <v>4234</v>
      </c>
      <c r="F4" s="16" t="s">
        <v>3220</v>
      </c>
      <c r="G4" s="16" t="s">
        <v>1046</v>
      </c>
      <c r="H4" s="16" t="s">
        <v>3127</v>
      </c>
      <c r="I4" s="16" t="s">
        <v>3165</v>
      </c>
      <c r="J4" s="16"/>
      <c r="K4" s="16" t="s">
        <v>3319</v>
      </c>
      <c r="L4" s="19" t="s">
        <v>3358</v>
      </c>
      <c r="M4" s="16" t="s">
        <v>3316</v>
      </c>
      <c r="N4" s="16"/>
      <c r="O4" s="19" t="s">
        <v>3936</v>
      </c>
      <c r="P4" s="19"/>
    </row>
    <row r="5" spans="1:16" ht="143">
      <c r="A5" s="100" t="s">
        <v>3059</v>
      </c>
      <c r="B5" s="133" t="s">
        <v>4963</v>
      </c>
      <c r="C5" s="100" t="s">
        <v>3276</v>
      </c>
      <c r="D5" s="100" t="s">
        <v>3317</v>
      </c>
      <c r="E5" s="100" t="s">
        <v>4234</v>
      </c>
      <c r="F5" s="100" t="s">
        <v>47</v>
      </c>
      <c r="G5" s="100" t="s">
        <v>3219</v>
      </c>
      <c r="H5" s="100" t="s">
        <v>1931</v>
      </c>
      <c r="I5" s="100" t="s">
        <v>2660</v>
      </c>
      <c r="J5" s="16"/>
      <c r="K5" s="100" t="s">
        <v>3060</v>
      </c>
      <c r="L5" s="100" t="s">
        <v>3061</v>
      </c>
      <c r="M5" s="100" t="s">
        <v>3062</v>
      </c>
      <c r="N5" s="100" t="s">
        <v>3359</v>
      </c>
      <c r="O5" s="96" t="s">
        <v>3936</v>
      </c>
      <c r="P5" s="19"/>
    </row>
    <row r="6" spans="1:16" ht="187">
      <c r="A6" s="100" t="s">
        <v>3063</v>
      </c>
      <c r="B6" s="133" t="s">
        <v>4964</v>
      </c>
      <c r="C6" s="100" t="s">
        <v>3064</v>
      </c>
      <c r="D6" s="100" t="s">
        <v>3067</v>
      </c>
      <c r="E6" s="100" t="s">
        <v>4229</v>
      </c>
      <c r="F6" s="100" t="s">
        <v>47</v>
      </c>
      <c r="G6" s="100" t="s">
        <v>1046</v>
      </c>
      <c r="H6" s="100" t="s">
        <v>3237</v>
      </c>
      <c r="I6" s="100" t="s">
        <v>182</v>
      </c>
      <c r="J6" s="100" t="s">
        <v>1917</v>
      </c>
      <c r="K6" s="100" t="s">
        <v>3065</v>
      </c>
      <c r="L6" s="96" t="s">
        <v>3066</v>
      </c>
      <c r="M6" s="16"/>
      <c r="N6" s="16"/>
      <c r="O6" s="96" t="s">
        <v>4132</v>
      </c>
      <c r="P6" s="19"/>
    </row>
    <row r="7" spans="1:16" ht="77">
      <c r="A7" s="100" t="s">
        <v>5059</v>
      </c>
      <c r="B7" s="133" t="s">
        <v>4965</v>
      </c>
      <c r="C7" s="100" t="s">
        <v>3281</v>
      </c>
      <c r="D7" s="100" t="s">
        <v>3069</v>
      </c>
      <c r="E7" s="100" t="s">
        <v>4234</v>
      </c>
      <c r="F7" s="100" t="s">
        <v>47</v>
      </c>
      <c r="G7" s="100" t="s">
        <v>1046</v>
      </c>
      <c r="H7" s="100" t="s">
        <v>1931</v>
      </c>
      <c r="I7" s="100" t="s">
        <v>2660</v>
      </c>
      <c r="J7" s="16"/>
      <c r="K7" s="100" t="s">
        <v>5107</v>
      </c>
      <c r="L7" s="100" t="s">
        <v>3068</v>
      </c>
      <c r="M7" s="100" t="s">
        <v>3070</v>
      </c>
      <c r="N7" s="100" t="s">
        <v>5109</v>
      </c>
      <c r="O7" s="96" t="s">
        <v>5108</v>
      </c>
      <c r="P7" s="19"/>
    </row>
    <row r="8" spans="1:16" ht="66">
      <c r="A8" s="16" t="s">
        <v>2797</v>
      </c>
      <c r="B8" s="135" t="s">
        <v>4966</v>
      </c>
      <c r="C8" s="16" t="s">
        <v>3071</v>
      </c>
      <c r="D8" s="16" t="s">
        <v>3073</v>
      </c>
      <c r="E8" s="16" t="s">
        <v>4227</v>
      </c>
      <c r="F8" s="16" t="s">
        <v>3220</v>
      </c>
      <c r="G8" s="16" t="s">
        <v>3219</v>
      </c>
      <c r="H8" s="16" t="s">
        <v>1931</v>
      </c>
      <c r="I8" s="16" t="s">
        <v>2184</v>
      </c>
      <c r="J8" s="16"/>
      <c r="K8" s="16" t="s">
        <v>3054</v>
      </c>
      <c r="L8" s="16" t="s">
        <v>3072</v>
      </c>
      <c r="M8" s="16"/>
      <c r="N8" s="16" t="s">
        <v>4935</v>
      </c>
      <c r="O8" s="19" t="s">
        <v>4130</v>
      </c>
      <c r="P8" s="19"/>
    </row>
    <row r="9" spans="1:16" ht="409">
      <c r="A9" s="18" t="s">
        <v>3235</v>
      </c>
      <c r="B9" s="156" t="s">
        <v>4966</v>
      </c>
      <c r="C9" s="18" t="s">
        <v>3360</v>
      </c>
      <c r="D9" s="18" t="s">
        <v>3073</v>
      </c>
      <c r="E9" s="18" t="s">
        <v>4227</v>
      </c>
      <c r="F9" s="18" t="s">
        <v>3220</v>
      </c>
      <c r="G9" s="18" t="s">
        <v>3219</v>
      </c>
      <c r="H9" s="18" t="s">
        <v>1931</v>
      </c>
      <c r="I9" s="18" t="s">
        <v>182</v>
      </c>
      <c r="J9" s="18" t="s">
        <v>1074</v>
      </c>
      <c r="K9" s="18" t="s">
        <v>4133</v>
      </c>
      <c r="L9" s="18" t="s">
        <v>3072</v>
      </c>
      <c r="M9" s="18" t="s">
        <v>3234</v>
      </c>
      <c r="N9" s="18" t="s">
        <v>3074</v>
      </c>
      <c r="O9" s="157" t="s">
        <v>4134</v>
      </c>
      <c r="P9" s="157"/>
    </row>
    <row r="10" spans="1:16" ht="264">
      <c r="A10" s="18" t="s">
        <v>3075</v>
      </c>
      <c r="B10" s="156" t="s">
        <v>4967</v>
      </c>
      <c r="C10" s="18" t="s">
        <v>3272</v>
      </c>
      <c r="D10" s="18" t="s">
        <v>3078</v>
      </c>
      <c r="E10" s="18" t="s">
        <v>4230</v>
      </c>
      <c r="F10" s="18" t="s">
        <v>47</v>
      </c>
      <c r="G10" s="18" t="s">
        <v>1046</v>
      </c>
      <c r="H10" s="18" t="s">
        <v>3127</v>
      </c>
      <c r="I10" s="18" t="s">
        <v>3165</v>
      </c>
      <c r="J10" s="18"/>
      <c r="K10" s="18" t="s">
        <v>4135</v>
      </c>
      <c r="L10" s="18" t="s">
        <v>3077</v>
      </c>
      <c r="M10" s="18" t="s">
        <v>3079</v>
      </c>
      <c r="N10" s="18" t="s">
        <v>3280</v>
      </c>
      <c r="O10" s="157" t="s">
        <v>3936</v>
      </c>
      <c r="P10" s="157"/>
    </row>
    <row r="11" spans="1:16" ht="286">
      <c r="A11" s="18" t="s">
        <v>3277</v>
      </c>
      <c r="B11" s="156" t="s">
        <v>4968</v>
      </c>
      <c r="C11" s="18" t="s">
        <v>3279</v>
      </c>
      <c r="D11" s="18" t="s">
        <v>3081</v>
      </c>
      <c r="E11" s="18" t="s">
        <v>4229</v>
      </c>
      <c r="F11" s="18" t="s">
        <v>3220</v>
      </c>
      <c r="G11" s="18" t="s">
        <v>1046</v>
      </c>
      <c r="H11" s="18" t="s">
        <v>455</v>
      </c>
      <c r="I11" s="18" t="s">
        <v>3165</v>
      </c>
      <c r="J11" s="18"/>
      <c r="K11" s="18" t="s">
        <v>3044</v>
      </c>
      <c r="L11" s="18" t="s">
        <v>4936</v>
      </c>
      <c r="M11" s="18" t="s">
        <v>3156</v>
      </c>
      <c r="N11" s="18"/>
      <c r="O11" s="157" t="s">
        <v>4139</v>
      </c>
      <c r="P11" s="157"/>
    </row>
    <row r="12" spans="1:16" ht="143">
      <c r="A12" s="18" t="s">
        <v>2619</v>
      </c>
      <c r="B12" s="156" t="s">
        <v>4969</v>
      </c>
      <c r="C12" s="18" t="s">
        <v>3082</v>
      </c>
      <c r="D12" s="18" t="s">
        <v>3084</v>
      </c>
      <c r="E12" s="18" t="s">
        <v>4227</v>
      </c>
      <c r="F12" s="18" t="s">
        <v>3220</v>
      </c>
      <c r="G12" s="18" t="s">
        <v>1046</v>
      </c>
      <c r="H12" s="18" t="s">
        <v>1894</v>
      </c>
      <c r="I12" s="18" t="s">
        <v>1924</v>
      </c>
      <c r="J12" s="18" t="s">
        <v>1997</v>
      </c>
      <c r="K12" s="18" t="s">
        <v>2621</v>
      </c>
      <c r="L12" s="18" t="s">
        <v>3083</v>
      </c>
      <c r="M12" s="18"/>
      <c r="N12" s="18" t="s">
        <v>4937</v>
      </c>
      <c r="O12" s="157" t="s">
        <v>4138</v>
      </c>
      <c r="P12" s="157"/>
    </row>
    <row r="13" spans="1:16" ht="22">
      <c r="A13" s="18" t="s">
        <v>3085</v>
      </c>
      <c r="B13" s="156" t="s">
        <v>4970</v>
      </c>
      <c r="C13" s="18" t="s">
        <v>3086</v>
      </c>
      <c r="D13" s="18"/>
      <c r="E13" s="18" t="s">
        <v>4229</v>
      </c>
      <c r="F13" s="18" t="s">
        <v>48</v>
      </c>
      <c r="G13" s="18"/>
      <c r="H13" s="18"/>
      <c r="I13" s="18"/>
      <c r="J13" s="18"/>
      <c r="K13" s="18"/>
      <c r="L13" s="157"/>
      <c r="M13" s="18"/>
      <c r="N13" s="18"/>
      <c r="O13" s="157"/>
      <c r="P13" s="157"/>
    </row>
    <row r="14" spans="1:16" ht="187">
      <c r="A14" s="18" t="s">
        <v>3087</v>
      </c>
      <c r="B14" s="156" t="s">
        <v>4971</v>
      </c>
      <c r="C14" s="18" t="s">
        <v>3273</v>
      </c>
      <c r="D14" s="18" t="s">
        <v>3091</v>
      </c>
      <c r="E14" s="18" t="s">
        <v>4227</v>
      </c>
      <c r="F14" s="18" t="s">
        <v>47</v>
      </c>
      <c r="G14" s="18" t="s">
        <v>3219</v>
      </c>
      <c r="H14" s="18" t="s">
        <v>1931</v>
      </c>
      <c r="I14" s="18" t="s">
        <v>1908</v>
      </c>
      <c r="J14" s="18" t="s">
        <v>3088</v>
      </c>
      <c r="K14" s="18" t="s">
        <v>3089</v>
      </c>
      <c r="L14" s="18" t="s">
        <v>3090</v>
      </c>
      <c r="M14" s="18"/>
      <c r="N14" s="18"/>
      <c r="O14" s="157" t="s">
        <v>3968</v>
      </c>
      <c r="P14" s="157"/>
    </row>
    <row r="15" spans="1:16" ht="121">
      <c r="A15" s="18" t="s">
        <v>3092</v>
      </c>
      <c r="B15" s="156" t="s">
        <v>4972</v>
      </c>
      <c r="C15" s="18" t="s">
        <v>3274</v>
      </c>
      <c r="D15" s="18" t="s">
        <v>3095</v>
      </c>
      <c r="E15" s="18" t="s">
        <v>4229</v>
      </c>
      <c r="F15" s="18" t="s">
        <v>3220</v>
      </c>
      <c r="G15" s="18" t="s">
        <v>1046</v>
      </c>
      <c r="H15" s="18" t="s">
        <v>1907</v>
      </c>
      <c r="I15" s="18" t="s">
        <v>1908</v>
      </c>
      <c r="J15" s="18" t="s">
        <v>2063</v>
      </c>
      <c r="K15" s="18" t="s">
        <v>3093</v>
      </c>
      <c r="L15" s="18" t="s">
        <v>3094</v>
      </c>
      <c r="M15" s="18"/>
      <c r="N15" s="18"/>
      <c r="O15" s="157" t="s">
        <v>3772</v>
      </c>
      <c r="P15" s="157"/>
    </row>
    <row r="16" spans="1:16" ht="77">
      <c r="A16" s="18" t="s">
        <v>3096</v>
      </c>
      <c r="B16" s="156" t="s">
        <v>4973</v>
      </c>
      <c r="C16" s="18" t="s">
        <v>4140</v>
      </c>
      <c r="D16" s="18" t="s">
        <v>3099</v>
      </c>
      <c r="E16" s="18" t="s">
        <v>4230</v>
      </c>
      <c r="F16" s="18" t="s">
        <v>3220</v>
      </c>
      <c r="G16" s="18" t="s">
        <v>1046</v>
      </c>
      <c r="H16" s="18" t="s">
        <v>1931</v>
      </c>
      <c r="I16" s="18" t="s">
        <v>2660</v>
      </c>
      <c r="J16" s="18"/>
      <c r="K16" s="18" t="s">
        <v>3097</v>
      </c>
      <c r="L16" s="18" t="s">
        <v>3098</v>
      </c>
      <c r="M16" s="18" t="s">
        <v>3039</v>
      </c>
      <c r="N16" s="18" t="s">
        <v>4938</v>
      </c>
      <c r="O16" s="157" t="s">
        <v>4141</v>
      </c>
      <c r="P16" s="157"/>
    </row>
    <row r="17" spans="1:16" ht="154">
      <c r="A17" s="18" t="s">
        <v>3261</v>
      </c>
      <c r="B17" s="156" t="s">
        <v>4939</v>
      </c>
      <c r="C17" s="18" t="s">
        <v>3262</v>
      </c>
      <c r="D17" s="18" t="s">
        <v>3265</v>
      </c>
      <c r="E17" s="18" t="s">
        <v>4223</v>
      </c>
      <c r="F17" s="18" t="s">
        <v>48</v>
      </c>
      <c r="G17" s="18" t="s">
        <v>1046</v>
      </c>
      <c r="H17" s="18" t="s">
        <v>464</v>
      </c>
      <c r="I17" s="18" t="s">
        <v>182</v>
      </c>
      <c r="J17" s="18" t="s">
        <v>464</v>
      </c>
      <c r="K17" s="18" t="s">
        <v>3263</v>
      </c>
      <c r="L17" s="18" t="s">
        <v>3264</v>
      </c>
      <c r="M17" s="18"/>
      <c r="N17" s="18"/>
      <c r="O17" s="157"/>
      <c r="P17" s="157"/>
    </row>
    <row r="18" spans="1:16" ht="22">
      <c r="A18" s="18" t="s">
        <v>3100</v>
      </c>
      <c r="B18" s="156" t="s">
        <v>4974</v>
      </c>
      <c r="C18" s="18" t="s">
        <v>3101</v>
      </c>
      <c r="D18" s="18"/>
      <c r="E18" s="18" t="s">
        <v>4227</v>
      </c>
      <c r="F18" s="18" t="s">
        <v>48</v>
      </c>
      <c r="G18" s="18"/>
      <c r="H18" s="18"/>
      <c r="I18" s="18"/>
      <c r="J18" s="18"/>
      <c r="K18" s="18"/>
      <c r="L18" s="157"/>
      <c r="M18" s="18"/>
      <c r="N18" s="18"/>
      <c r="O18" s="157"/>
      <c r="P18" s="157"/>
    </row>
    <row r="19" spans="1:16" ht="154">
      <c r="A19" s="18" t="s">
        <v>3075</v>
      </c>
      <c r="B19" s="158">
        <v>33983</v>
      </c>
      <c r="C19" s="18" t="s">
        <v>4940</v>
      </c>
      <c r="D19" s="18" t="s">
        <v>4941</v>
      </c>
      <c r="E19" s="18" t="s">
        <v>4230</v>
      </c>
      <c r="F19" s="18" t="s">
        <v>3220</v>
      </c>
      <c r="G19" s="18" t="s">
        <v>1046</v>
      </c>
      <c r="H19" s="18" t="s">
        <v>1931</v>
      </c>
      <c r="I19" s="18" t="s">
        <v>2660</v>
      </c>
      <c r="J19" s="18"/>
      <c r="K19" s="18" t="s">
        <v>3076</v>
      </c>
      <c r="L19" s="18" t="s">
        <v>4136</v>
      </c>
      <c r="M19" s="18" t="s">
        <v>3079</v>
      </c>
      <c r="N19" s="18" t="s">
        <v>3080</v>
      </c>
      <c r="O19" s="157" t="s">
        <v>4134</v>
      </c>
      <c r="P19" s="157"/>
    </row>
    <row r="20" spans="1:16" ht="55">
      <c r="A20" s="18" t="s">
        <v>3102</v>
      </c>
      <c r="B20" s="158">
        <v>33983</v>
      </c>
      <c r="C20" s="18" t="s">
        <v>3103</v>
      </c>
      <c r="D20" s="18"/>
      <c r="E20" s="18" t="s">
        <v>4227</v>
      </c>
      <c r="F20" s="18" t="s">
        <v>1898</v>
      </c>
      <c r="G20" s="18"/>
      <c r="H20" s="18"/>
      <c r="I20" s="18"/>
      <c r="J20" s="18"/>
      <c r="K20" s="18"/>
      <c r="L20" s="157"/>
      <c r="M20" s="18"/>
      <c r="N20" s="18"/>
      <c r="O20" s="157"/>
      <c r="P20" s="157"/>
    </row>
    <row r="21" spans="1:16" ht="132">
      <c r="A21" s="18" t="s">
        <v>3104</v>
      </c>
      <c r="B21" s="158">
        <v>33898</v>
      </c>
      <c r="C21" s="18" t="s">
        <v>3275</v>
      </c>
      <c r="D21" s="18" t="s">
        <v>42</v>
      </c>
      <c r="E21" s="18" t="s">
        <v>4229</v>
      </c>
      <c r="F21" s="18" t="s">
        <v>1897</v>
      </c>
      <c r="G21" s="18" t="s">
        <v>1046</v>
      </c>
      <c r="H21" s="18" t="s">
        <v>1931</v>
      </c>
      <c r="I21" s="18" t="s">
        <v>3165</v>
      </c>
      <c r="J21" s="18"/>
      <c r="K21" s="18" t="s">
        <v>3044</v>
      </c>
      <c r="L21" s="18" t="s">
        <v>4137</v>
      </c>
      <c r="M21" s="18"/>
      <c r="N21" s="18"/>
      <c r="O21" s="157" t="s">
        <v>3849</v>
      </c>
      <c r="P21" s="157"/>
    </row>
    <row r="22" spans="1:16" ht="341">
      <c r="A22" s="18" t="s">
        <v>3105</v>
      </c>
      <c r="B22" s="158">
        <v>33885</v>
      </c>
      <c r="C22" s="18" t="s">
        <v>4142</v>
      </c>
      <c r="D22" s="18" t="s">
        <v>41</v>
      </c>
      <c r="E22" s="18" t="s">
        <v>4229</v>
      </c>
      <c r="F22" s="18" t="s">
        <v>47</v>
      </c>
      <c r="G22" s="18" t="s">
        <v>1046</v>
      </c>
      <c r="H22" s="18" t="s">
        <v>1938</v>
      </c>
      <c r="I22" s="18" t="s">
        <v>1908</v>
      </c>
      <c r="J22" s="18" t="s">
        <v>1958</v>
      </c>
      <c r="K22" s="18" t="s">
        <v>3107</v>
      </c>
      <c r="L22" s="157" t="s">
        <v>3108</v>
      </c>
      <c r="M22" s="18"/>
      <c r="N22" s="18" t="s">
        <v>3106</v>
      </c>
      <c r="O22" s="157" t="s">
        <v>3842</v>
      </c>
      <c r="P22" s="157"/>
    </row>
    <row r="23" spans="1:16" ht="187">
      <c r="A23" s="18" t="s">
        <v>3109</v>
      </c>
      <c r="B23" s="156" t="s">
        <v>4944</v>
      </c>
      <c r="C23" s="18" t="s">
        <v>4945</v>
      </c>
      <c r="D23" s="157"/>
      <c r="E23" s="157" t="s">
        <v>4231</v>
      </c>
      <c r="F23" s="18" t="s">
        <v>48</v>
      </c>
      <c r="G23" s="18"/>
      <c r="H23" s="18" t="s">
        <v>1938</v>
      </c>
      <c r="I23" s="18"/>
      <c r="J23" s="18"/>
      <c r="K23" s="18"/>
      <c r="L23" s="18" t="s">
        <v>3110</v>
      </c>
      <c r="M23" s="18"/>
      <c r="N23" s="18"/>
      <c r="O23" s="157"/>
      <c r="P23" s="157"/>
    </row>
    <row r="24" spans="1:16" ht="176">
      <c r="A24" s="18" t="s">
        <v>3111</v>
      </c>
      <c r="B24" s="156" t="s">
        <v>4946</v>
      </c>
      <c r="C24" s="18" t="s">
        <v>4947</v>
      </c>
      <c r="D24" s="157" t="s">
        <v>40</v>
      </c>
      <c r="E24" s="157" t="s">
        <v>4231</v>
      </c>
      <c r="F24" s="18" t="s">
        <v>47</v>
      </c>
      <c r="G24" s="18" t="s">
        <v>1046</v>
      </c>
      <c r="H24" s="18" t="s">
        <v>1938</v>
      </c>
      <c r="I24" s="18" t="s">
        <v>1908</v>
      </c>
      <c r="J24" s="18" t="s">
        <v>60</v>
      </c>
      <c r="K24" s="18" t="s">
        <v>3112</v>
      </c>
      <c r="L24" s="18" t="s">
        <v>3113</v>
      </c>
      <c r="M24" s="18"/>
      <c r="N24" s="18"/>
      <c r="O24" s="157" t="s">
        <v>4143</v>
      </c>
      <c r="P24" s="157"/>
    </row>
    <row r="25" spans="1:16" ht="209">
      <c r="A25" s="18" t="s">
        <v>3114</v>
      </c>
      <c r="B25" s="156" t="s">
        <v>4948</v>
      </c>
      <c r="C25" s="18" t="s">
        <v>4949</v>
      </c>
      <c r="D25" s="157"/>
      <c r="E25" s="157" t="s">
        <v>4233</v>
      </c>
      <c r="F25" s="18" t="s">
        <v>47</v>
      </c>
      <c r="G25" s="18" t="s">
        <v>1046</v>
      </c>
      <c r="H25" s="18" t="s">
        <v>1907</v>
      </c>
      <c r="I25" s="18" t="s">
        <v>1908</v>
      </c>
      <c r="J25" s="18" t="s">
        <v>63</v>
      </c>
      <c r="K25" s="18" t="s">
        <v>819</v>
      </c>
      <c r="L25" s="18" t="s">
        <v>64</v>
      </c>
      <c r="M25" s="18"/>
      <c r="N25" s="18"/>
      <c r="O25" s="157" t="s">
        <v>3772</v>
      </c>
      <c r="P25" s="157"/>
    </row>
    <row r="26" spans="1:16" ht="407">
      <c r="A26" s="18" t="s">
        <v>4950</v>
      </c>
      <c r="B26" s="156" t="s">
        <v>4951</v>
      </c>
      <c r="C26" s="18" t="s">
        <v>4952</v>
      </c>
      <c r="D26" s="157" t="s">
        <v>39</v>
      </c>
      <c r="E26" s="18" t="s">
        <v>4229</v>
      </c>
      <c r="F26" s="18" t="s">
        <v>47</v>
      </c>
      <c r="G26" s="18" t="s">
        <v>1046</v>
      </c>
      <c r="H26" s="18" t="s">
        <v>1938</v>
      </c>
      <c r="I26" s="18" t="s">
        <v>3218</v>
      </c>
      <c r="J26" s="18"/>
      <c r="K26" s="18" t="s">
        <v>3115</v>
      </c>
      <c r="L26" s="18" t="s">
        <v>3116</v>
      </c>
      <c r="M26" s="18" t="s">
        <v>3192</v>
      </c>
      <c r="N26" s="18" t="s">
        <v>5309</v>
      </c>
      <c r="O26" s="157" t="s">
        <v>4115</v>
      </c>
      <c r="P26" s="157"/>
    </row>
    <row r="27" spans="1:16" ht="198">
      <c r="A27" s="18" t="s">
        <v>3117</v>
      </c>
      <c r="B27" s="156" t="s">
        <v>4953</v>
      </c>
      <c r="C27" s="18" t="s">
        <v>4954</v>
      </c>
      <c r="D27" s="157" t="s">
        <v>4955</v>
      </c>
      <c r="E27" s="18" t="s">
        <v>4229</v>
      </c>
      <c r="F27" s="18" t="s">
        <v>3220</v>
      </c>
      <c r="G27" s="18" t="s">
        <v>1046</v>
      </c>
      <c r="H27" s="18" t="s">
        <v>1894</v>
      </c>
      <c r="I27" s="18" t="s">
        <v>1908</v>
      </c>
      <c r="J27" s="18" t="s">
        <v>1917</v>
      </c>
      <c r="K27" s="18" t="s">
        <v>3118</v>
      </c>
      <c r="L27" s="18" t="s">
        <v>3119</v>
      </c>
      <c r="M27" s="18"/>
      <c r="N27" s="18" t="s">
        <v>3271</v>
      </c>
      <c r="O27" s="157" t="s">
        <v>4144</v>
      </c>
      <c r="P27" s="157"/>
    </row>
    <row r="28" spans="1:16" ht="132">
      <c r="A28" s="18" t="s">
        <v>3120</v>
      </c>
      <c r="B28" s="156" t="s">
        <v>4956</v>
      </c>
      <c r="C28" s="18" t="s">
        <v>4957</v>
      </c>
      <c r="D28" s="157"/>
      <c r="E28" s="18" t="s">
        <v>4234</v>
      </c>
      <c r="F28" s="18" t="s">
        <v>48</v>
      </c>
      <c r="G28" s="18"/>
      <c r="H28" s="18"/>
      <c r="I28" s="18"/>
      <c r="J28" s="18"/>
      <c r="K28" s="18" t="s">
        <v>3121</v>
      </c>
      <c r="L28" s="18" t="s">
        <v>3122</v>
      </c>
      <c r="M28" s="18"/>
      <c r="N28" s="18"/>
      <c r="O28" s="157"/>
      <c r="P28" s="157"/>
    </row>
    <row r="29" spans="1:16" ht="231">
      <c r="A29" s="18" t="s">
        <v>3123</v>
      </c>
      <c r="B29" s="156" t="s">
        <v>4958</v>
      </c>
      <c r="C29" s="18" t="s">
        <v>4959</v>
      </c>
      <c r="D29" s="157" t="s">
        <v>4960</v>
      </c>
      <c r="E29" s="157" t="s">
        <v>4280</v>
      </c>
      <c r="F29" s="18" t="s">
        <v>47</v>
      </c>
      <c r="G29" s="18" t="s">
        <v>1046</v>
      </c>
      <c r="H29" s="18" t="s">
        <v>804</v>
      </c>
      <c r="I29" s="18" t="s">
        <v>1908</v>
      </c>
      <c r="J29" s="18" t="s">
        <v>60</v>
      </c>
      <c r="K29" s="18" t="s">
        <v>3124</v>
      </c>
      <c r="L29" s="18" t="s">
        <v>3125</v>
      </c>
      <c r="M29" s="18"/>
      <c r="N29" s="18" t="s">
        <v>5749</v>
      </c>
      <c r="O29" s="157" t="s">
        <v>4003</v>
      </c>
      <c r="P29" s="157"/>
    </row>
    <row r="30" spans="1:16">
      <c r="A30" s="159"/>
      <c r="B30" s="160"/>
      <c r="C30" s="159"/>
      <c r="D30" s="159"/>
      <c r="E30" s="159"/>
      <c r="F30" s="159"/>
      <c r="G30" s="159"/>
      <c r="H30" s="159"/>
      <c r="I30" s="159"/>
      <c r="J30" s="159"/>
      <c r="K30" s="159"/>
      <c r="L30" s="159"/>
      <c r="M30" s="159"/>
      <c r="N30" s="159"/>
      <c r="O30" s="159"/>
      <c r="P30" s="159"/>
    </row>
    <row r="31" spans="1:16">
      <c r="A31" s="159"/>
      <c r="B31" s="160"/>
      <c r="C31" s="159"/>
      <c r="D31" s="159"/>
      <c r="E31" s="159"/>
      <c r="F31" s="159"/>
      <c r="G31" s="159"/>
      <c r="H31" s="159"/>
      <c r="I31" s="159"/>
      <c r="J31" s="159"/>
      <c r="K31" s="159"/>
      <c r="L31" s="159"/>
      <c r="M31" s="159"/>
      <c r="N31" s="159"/>
      <c r="O31" s="159"/>
      <c r="P31" s="159"/>
    </row>
  </sheetData>
  <autoFilter ref="A1:P29">
    <sortState ref="A2:P29">
      <sortCondition descending="1" ref="B1:B29"/>
    </sortState>
  </autoFilter>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workbookViewId="0">
      <pane ySplit="1" topLeftCell="A67" activePane="bottomLeft" state="frozen"/>
      <selection pane="bottomLeft" activeCell="D67" sqref="D67"/>
    </sheetView>
  </sheetViews>
  <sheetFormatPr baseColWidth="10" defaultColWidth="8.83203125" defaultRowHeight="18" x14ac:dyDescent="0"/>
  <cols>
    <col min="1" max="1" width="12.6640625" style="6" customWidth="1"/>
    <col min="2" max="2" width="12.6640625" style="9" customWidth="1"/>
    <col min="3" max="16" width="12.6640625" style="6" customWidth="1"/>
    <col min="17" max="16384" width="8.83203125" style="6"/>
  </cols>
  <sheetData>
    <row r="1" spans="1:16" ht="27" customHeight="1">
      <c r="A1" s="103" t="s">
        <v>805</v>
      </c>
      <c r="B1" s="104" t="s">
        <v>807</v>
      </c>
      <c r="C1" s="103" t="s">
        <v>806</v>
      </c>
      <c r="D1" s="103" t="s">
        <v>810</v>
      </c>
      <c r="E1" s="103" t="s">
        <v>4224</v>
      </c>
      <c r="F1" s="103" t="s">
        <v>3215</v>
      </c>
      <c r="G1" s="103" t="s">
        <v>3212</v>
      </c>
      <c r="H1" s="103" t="s">
        <v>51</v>
      </c>
      <c r="I1" s="103" t="s">
        <v>49</v>
      </c>
      <c r="J1" s="103" t="s">
        <v>52</v>
      </c>
      <c r="K1" s="103" t="s">
        <v>808</v>
      </c>
      <c r="L1" s="103" t="s">
        <v>809</v>
      </c>
      <c r="M1" s="103" t="s">
        <v>811</v>
      </c>
      <c r="N1" s="103" t="s">
        <v>812</v>
      </c>
      <c r="O1" s="102" t="s">
        <v>45</v>
      </c>
      <c r="P1" s="102" t="s">
        <v>46</v>
      </c>
    </row>
    <row r="2" spans="1:16" ht="154">
      <c r="A2" s="149" t="s">
        <v>813</v>
      </c>
      <c r="B2" s="150">
        <v>33669</v>
      </c>
      <c r="C2" s="149" t="s">
        <v>814</v>
      </c>
      <c r="D2" s="151" t="s">
        <v>38</v>
      </c>
      <c r="E2" s="149" t="s">
        <v>4225</v>
      </c>
      <c r="F2" s="149" t="s">
        <v>47</v>
      </c>
      <c r="G2" s="149" t="s">
        <v>1046</v>
      </c>
      <c r="H2" s="149" t="s">
        <v>464</v>
      </c>
      <c r="I2" s="149" t="s">
        <v>182</v>
      </c>
      <c r="J2" s="149" t="s">
        <v>60</v>
      </c>
      <c r="K2" s="149" t="s">
        <v>815</v>
      </c>
      <c r="L2" s="149" t="s">
        <v>816</v>
      </c>
      <c r="M2" s="149"/>
      <c r="N2" s="149"/>
      <c r="O2" s="151" t="s">
        <v>3924</v>
      </c>
      <c r="P2" s="20"/>
    </row>
    <row r="3" spans="1:16" ht="374">
      <c r="A3" s="149" t="s">
        <v>817</v>
      </c>
      <c r="B3" s="150">
        <v>33599</v>
      </c>
      <c r="C3" s="149" t="s">
        <v>818</v>
      </c>
      <c r="D3" s="151" t="s">
        <v>37</v>
      </c>
      <c r="E3" s="149" t="s">
        <v>4225</v>
      </c>
      <c r="F3" s="149" t="s">
        <v>47</v>
      </c>
      <c r="G3" s="149" t="s">
        <v>1046</v>
      </c>
      <c r="H3" s="149" t="s">
        <v>3127</v>
      </c>
      <c r="I3" s="149" t="s">
        <v>182</v>
      </c>
      <c r="J3" s="149" t="s">
        <v>63</v>
      </c>
      <c r="K3" s="149" t="s">
        <v>819</v>
      </c>
      <c r="L3" s="149" t="s">
        <v>4252</v>
      </c>
      <c r="M3" s="149"/>
      <c r="N3" s="149"/>
      <c r="O3" s="151" t="s">
        <v>3772</v>
      </c>
      <c r="P3" s="20"/>
    </row>
    <row r="4" spans="1:16" ht="308">
      <c r="A4" s="149" t="s">
        <v>820</v>
      </c>
      <c r="B4" s="150">
        <v>33578</v>
      </c>
      <c r="C4" s="149" t="s">
        <v>821</v>
      </c>
      <c r="D4" s="151" t="s">
        <v>36</v>
      </c>
      <c r="E4" s="149" t="s">
        <v>4227</v>
      </c>
      <c r="F4" s="149" t="s">
        <v>47</v>
      </c>
      <c r="G4" s="149" t="s">
        <v>1046</v>
      </c>
      <c r="H4" s="149" t="s">
        <v>464</v>
      </c>
      <c r="I4" s="149" t="s">
        <v>182</v>
      </c>
      <c r="J4" s="149" t="s">
        <v>60</v>
      </c>
      <c r="K4" s="149" t="s">
        <v>822</v>
      </c>
      <c r="L4" s="149" t="s">
        <v>4251</v>
      </c>
      <c r="M4" s="149"/>
      <c r="N4" s="149"/>
      <c r="O4" s="151" t="s">
        <v>3924</v>
      </c>
      <c r="P4" s="20"/>
    </row>
    <row r="5" spans="1:16" ht="209">
      <c r="A5" s="149" t="s">
        <v>823</v>
      </c>
      <c r="B5" s="150">
        <v>33527</v>
      </c>
      <c r="C5" s="149" t="s">
        <v>824</v>
      </c>
      <c r="D5" s="151" t="s">
        <v>35</v>
      </c>
      <c r="E5" s="149" t="s">
        <v>4227</v>
      </c>
      <c r="F5" s="149" t="s">
        <v>47</v>
      </c>
      <c r="G5" s="149" t="s">
        <v>1046</v>
      </c>
      <c r="H5" s="149" t="s">
        <v>446</v>
      </c>
      <c r="I5" s="149" t="s">
        <v>157</v>
      </c>
      <c r="J5" s="149" t="s">
        <v>63</v>
      </c>
      <c r="K5" s="149" t="s">
        <v>825</v>
      </c>
      <c r="L5" s="149" t="s">
        <v>65</v>
      </c>
      <c r="M5" s="149" t="s">
        <v>3303</v>
      </c>
      <c r="N5" s="149"/>
      <c r="O5" s="151" t="s">
        <v>3928</v>
      </c>
      <c r="P5" s="20"/>
    </row>
    <row r="6" spans="1:16" ht="275" customHeight="1">
      <c r="A6" s="149" t="s">
        <v>826</v>
      </c>
      <c r="B6" s="150">
        <v>33410</v>
      </c>
      <c r="C6" s="149" t="s">
        <v>827</v>
      </c>
      <c r="D6" s="151"/>
      <c r="E6" s="149" t="s">
        <v>4227</v>
      </c>
      <c r="F6" s="149" t="s">
        <v>48</v>
      </c>
      <c r="G6" s="149" t="s">
        <v>1046</v>
      </c>
      <c r="H6" s="149"/>
      <c r="I6" s="149"/>
      <c r="J6" s="149"/>
      <c r="K6" s="149" t="s">
        <v>828</v>
      </c>
      <c r="L6" s="149" t="s">
        <v>829</v>
      </c>
      <c r="M6" s="149"/>
      <c r="N6" s="149"/>
      <c r="O6" s="151"/>
      <c r="P6" s="20"/>
    </row>
    <row r="7" spans="1:16" ht="220" customHeight="1">
      <c r="A7" s="149" t="s">
        <v>813</v>
      </c>
      <c r="B7" s="150">
        <v>33358</v>
      </c>
      <c r="C7" s="149" t="s">
        <v>830</v>
      </c>
      <c r="D7" s="151" t="s">
        <v>34</v>
      </c>
      <c r="E7" s="149" t="s">
        <v>4225</v>
      </c>
      <c r="F7" s="149" t="s">
        <v>3220</v>
      </c>
      <c r="G7" s="149" t="s">
        <v>1046</v>
      </c>
      <c r="H7" s="149" t="s">
        <v>464</v>
      </c>
      <c r="I7" s="149" t="s">
        <v>3238</v>
      </c>
      <c r="J7" s="149" t="s">
        <v>54</v>
      </c>
      <c r="K7" s="149" t="s">
        <v>831</v>
      </c>
      <c r="L7" s="149" t="s">
        <v>4240</v>
      </c>
      <c r="M7" s="149" t="s">
        <v>3304</v>
      </c>
      <c r="N7" s="149"/>
      <c r="O7" s="151"/>
      <c r="P7" s="20"/>
    </row>
    <row r="8" spans="1:16" ht="187" customHeight="1">
      <c r="A8" s="149" t="s">
        <v>832</v>
      </c>
      <c r="B8" s="150">
        <v>33253</v>
      </c>
      <c r="C8" s="149" t="s">
        <v>833</v>
      </c>
      <c r="D8" s="151"/>
      <c r="E8" s="149" t="s">
        <v>4232</v>
      </c>
      <c r="F8" s="149" t="s">
        <v>48</v>
      </c>
      <c r="G8" s="149" t="s">
        <v>1046</v>
      </c>
      <c r="H8" s="149"/>
      <c r="I8" s="149"/>
      <c r="J8" s="149"/>
      <c r="K8" s="149" t="s">
        <v>834</v>
      </c>
      <c r="L8" s="149" t="s">
        <v>835</v>
      </c>
      <c r="M8" s="149"/>
      <c r="N8" s="149"/>
      <c r="O8" s="151"/>
      <c r="P8" s="20"/>
    </row>
    <row r="9" spans="1:16" ht="407">
      <c r="A9" s="149" t="s">
        <v>836</v>
      </c>
      <c r="B9" s="150">
        <v>33207</v>
      </c>
      <c r="C9" s="149" t="s">
        <v>3259</v>
      </c>
      <c r="D9" s="151" t="s">
        <v>33</v>
      </c>
      <c r="E9" s="149" t="s">
        <v>4230</v>
      </c>
      <c r="F9" s="149" t="s">
        <v>47</v>
      </c>
      <c r="G9" s="149" t="s">
        <v>1046</v>
      </c>
      <c r="H9" s="149" t="s">
        <v>3127</v>
      </c>
      <c r="I9" s="149" t="s">
        <v>182</v>
      </c>
      <c r="J9" s="149" t="s">
        <v>60</v>
      </c>
      <c r="K9" s="149" t="s">
        <v>837</v>
      </c>
      <c r="L9" s="149" t="s">
        <v>4250</v>
      </c>
      <c r="M9" s="149"/>
      <c r="N9" s="149"/>
      <c r="O9" s="151" t="s">
        <v>3830</v>
      </c>
      <c r="P9" s="20"/>
    </row>
    <row r="10" spans="1:16" ht="231" customHeight="1">
      <c r="A10" s="149" t="s">
        <v>838</v>
      </c>
      <c r="B10" s="150">
        <v>33133</v>
      </c>
      <c r="C10" s="149" t="s">
        <v>839</v>
      </c>
      <c r="D10" s="151"/>
      <c r="E10" s="149" t="s">
        <v>4230</v>
      </c>
      <c r="F10" s="149" t="s">
        <v>48</v>
      </c>
      <c r="G10" s="149" t="s">
        <v>1046</v>
      </c>
      <c r="H10" s="149"/>
      <c r="I10" s="149"/>
      <c r="J10" s="149"/>
      <c r="K10" s="149" t="s">
        <v>840</v>
      </c>
      <c r="L10" s="149" t="s">
        <v>841</v>
      </c>
      <c r="M10" s="149"/>
      <c r="N10" s="149"/>
      <c r="O10" s="151"/>
      <c r="P10" s="20"/>
    </row>
    <row r="11" spans="1:16" ht="198" customHeight="1">
      <c r="A11" s="149" t="s">
        <v>826</v>
      </c>
      <c r="B11" s="150">
        <v>33031</v>
      </c>
      <c r="C11" s="149" t="s">
        <v>842</v>
      </c>
      <c r="D11" s="151"/>
      <c r="E11" s="149" t="s">
        <v>4227</v>
      </c>
      <c r="F11" s="149" t="s">
        <v>48</v>
      </c>
      <c r="G11" s="149" t="s">
        <v>1046</v>
      </c>
      <c r="H11" s="149"/>
      <c r="I11" s="149"/>
      <c r="J11" s="149"/>
      <c r="K11" s="149" t="s">
        <v>843</v>
      </c>
      <c r="L11" s="149" t="s">
        <v>844</v>
      </c>
      <c r="M11" s="149"/>
      <c r="N11" s="149"/>
      <c r="O11" s="151"/>
      <c r="P11" s="20"/>
    </row>
    <row r="12" spans="1:16" ht="198" customHeight="1">
      <c r="A12" s="149" t="s">
        <v>845</v>
      </c>
      <c r="B12" s="150">
        <v>33018</v>
      </c>
      <c r="C12" s="149" t="s">
        <v>846</v>
      </c>
      <c r="D12" s="151"/>
      <c r="E12" s="149" t="s">
        <v>4228</v>
      </c>
      <c r="F12" s="149" t="s">
        <v>48</v>
      </c>
      <c r="G12" s="149" t="s">
        <v>1046</v>
      </c>
      <c r="H12" s="149"/>
      <c r="I12" s="149"/>
      <c r="J12" s="149"/>
      <c r="K12" s="149" t="s">
        <v>847</v>
      </c>
      <c r="L12" s="149" t="s">
        <v>848</v>
      </c>
      <c r="M12" s="149"/>
      <c r="N12" s="149"/>
      <c r="O12" s="151"/>
      <c r="P12" s="20"/>
    </row>
    <row r="13" spans="1:16" ht="220">
      <c r="A13" s="149" t="s">
        <v>852</v>
      </c>
      <c r="B13" s="150">
        <v>32941</v>
      </c>
      <c r="C13" s="149" t="s">
        <v>3266</v>
      </c>
      <c r="D13" s="151" t="s">
        <v>4942</v>
      </c>
      <c r="E13" s="149" t="s">
        <v>4226</v>
      </c>
      <c r="F13" s="149" t="s">
        <v>47</v>
      </c>
      <c r="G13" s="149" t="s">
        <v>1046</v>
      </c>
      <c r="H13" s="149" t="s">
        <v>446</v>
      </c>
      <c r="I13" s="149" t="s">
        <v>157</v>
      </c>
      <c r="J13" s="149" t="s">
        <v>5401</v>
      </c>
      <c r="K13" s="149" t="s">
        <v>4241</v>
      </c>
      <c r="L13" s="149" t="s">
        <v>50</v>
      </c>
      <c r="M13" s="149"/>
      <c r="N13" s="149" t="s">
        <v>4943</v>
      </c>
      <c r="O13" s="151"/>
      <c r="P13" s="20"/>
    </row>
    <row r="14" spans="1:16" ht="253">
      <c r="A14" s="149" t="s">
        <v>849</v>
      </c>
      <c r="B14" s="150">
        <v>32941</v>
      </c>
      <c r="C14" s="149" t="s">
        <v>850</v>
      </c>
      <c r="D14" s="151" t="s">
        <v>32</v>
      </c>
      <c r="E14" s="149" t="s">
        <v>4225</v>
      </c>
      <c r="F14" s="149" t="s">
        <v>47</v>
      </c>
      <c r="G14" s="149" t="s">
        <v>1046</v>
      </c>
      <c r="H14" s="149" t="s">
        <v>464</v>
      </c>
      <c r="I14" s="149" t="s">
        <v>182</v>
      </c>
      <c r="J14" s="149" t="s">
        <v>60</v>
      </c>
      <c r="K14" s="149" t="s">
        <v>851</v>
      </c>
      <c r="L14" s="149" t="s">
        <v>4249</v>
      </c>
      <c r="M14" s="149"/>
      <c r="N14" s="149"/>
      <c r="O14" s="151" t="s">
        <v>4145</v>
      </c>
      <c r="P14" s="20"/>
    </row>
    <row r="15" spans="1:16" ht="198" customHeight="1">
      <c r="A15" s="149" t="s">
        <v>853</v>
      </c>
      <c r="B15" s="150">
        <v>32865</v>
      </c>
      <c r="C15" s="149" t="s">
        <v>876</v>
      </c>
      <c r="D15" s="151" t="s">
        <v>27</v>
      </c>
      <c r="E15" s="149" t="s">
        <v>4225</v>
      </c>
      <c r="F15" s="149" t="s">
        <v>3220</v>
      </c>
      <c r="G15" s="149" t="s">
        <v>1046</v>
      </c>
      <c r="H15" s="149" t="s">
        <v>3127</v>
      </c>
      <c r="I15" s="149" t="s">
        <v>182</v>
      </c>
      <c r="J15" s="149" t="s">
        <v>60</v>
      </c>
      <c r="K15" s="149" t="s">
        <v>877</v>
      </c>
      <c r="L15" s="149" t="s">
        <v>4243</v>
      </c>
      <c r="M15" s="149"/>
      <c r="N15" s="149"/>
      <c r="O15" s="151" t="s">
        <v>5064</v>
      </c>
      <c r="P15" s="20"/>
    </row>
    <row r="16" spans="1:16" ht="176" customHeight="1">
      <c r="A16" s="149" t="s">
        <v>853</v>
      </c>
      <c r="B16" s="150">
        <v>32780</v>
      </c>
      <c r="C16" s="149" t="s">
        <v>854</v>
      </c>
      <c r="D16" s="151" t="s">
        <v>31</v>
      </c>
      <c r="E16" s="149" t="s">
        <v>4225</v>
      </c>
      <c r="F16" s="149" t="s">
        <v>442</v>
      </c>
      <c r="G16" s="149" t="s">
        <v>1046</v>
      </c>
      <c r="H16" s="149" t="s">
        <v>3127</v>
      </c>
      <c r="I16" s="149"/>
      <c r="J16" s="152"/>
      <c r="K16" s="149" t="s">
        <v>855</v>
      </c>
      <c r="L16" s="149" t="s">
        <v>856</v>
      </c>
      <c r="M16" s="149"/>
      <c r="N16" s="149"/>
      <c r="O16" s="151"/>
      <c r="P16" s="20"/>
    </row>
    <row r="17" spans="1:16" ht="409" customHeight="1">
      <c r="A17" s="149" t="s">
        <v>857</v>
      </c>
      <c r="B17" s="150">
        <v>32778</v>
      </c>
      <c r="C17" s="149" t="s">
        <v>3356</v>
      </c>
      <c r="D17" s="151" t="s">
        <v>30</v>
      </c>
      <c r="E17" s="149" t="s">
        <v>4226</v>
      </c>
      <c r="F17" s="149" t="s">
        <v>3357</v>
      </c>
      <c r="G17" s="149" t="s">
        <v>1046</v>
      </c>
      <c r="H17" s="149" t="s">
        <v>446</v>
      </c>
      <c r="I17" s="149" t="s">
        <v>3238</v>
      </c>
      <c r="J17" s="149" t="s">
        <v>63</v>
      </c>
      <c r="K17" s="149" t="s">
        <v>858</v>
      </c>
      <c r="L17" s="149" t="s">
        <v>4246</v>
      </c>
      <c r="M17" s="149"/>
      <c r="N17" s="151" t="s">
        <v>5748</v>
      </c>
      <c r="O17" s="151" t="s">
        <v>4017</v>
      </c>
      <c r="P17" s="20"/>
    </row>
    <row r="18" spans="1:16" ht="187">
      <c r="A18" s="149" t="s">
        <v>859</v>
      </c>
      <c r="B18" s="150">
        <v>32731</v>
      </c>
      <c r="C18" s="149" t="s">
        <v>3239</v>
      </c>
      <c r="D18" s="151"/>
      <c r="E18" s="149" t="s">
        <v>4230</v>
      </c>
      <c r="F18" s="149" t="s">
        <v>47</v>
      </c>
      <c r="G18" s="149" t="s">
        <v>1046</v>
      </c>
      <c r="H18" s="149" t="s">
        <v>464</v>
      </c>
      <c r="I18" s="149" t="s">
        <v>182</v>
      </c>
      <c r="J18" s="149" t="s">
        <v>60</v>
      </c>
      <c r="K18" s="149" t="s">
        <v>860</v>
      </c>
      <c r="L18" s="149" t="s">
        <v>861</v>
      </c>
      <c r="M18" s="149"/>
      <c r="N18" s="151"/>
      <c r="O18" s="151" t="s">
        <v>3787</v>
      </c>
      <c r="P18" s="20"/>
    </row>
    <row r="19" spans="1:16" ht="99" customHeight="1">
      <c r="A19" s="149" t="s">
        <v>862</v>
      </c>
      <c r="B19" s="150">
        <v>32699</v>
      </c>
      <c r="C19" s="149" t="s">
        <v>863</v>
      </c>
      <c r="D19" s="151" t="s">
        <v>29</v>
      </c>
      <c r="E19" s="149" t="s">
        <v>4229</v>
      </c>
      <c r="F19" s="149" t="s">
        <v>3220</v>
      </c>
      <c r="G19" s="149" t="s">
        <v>1046</v>
      </c>
      <c r="H19" s="149" t="s">
        <v>3127</v>
      </c>
      <c r="I19" s="149" t="s">
        <v>3508</v>
      </c>
      <c r="J19" s="149"/>
      <c r="K19" s="149" t="s">
        <v>864</v>
      </c>
      <c r="L19" s="149" t="s">
        <v>865</v>
      </c>
      <c r="M19" s="149"/>
      <c r="N19" s="153"/>
      <c r="O19" s="151"/>
      <c r="P19" s="20"/>
    </row>
    <row r="20" spans="1:16" ht="187" customHeight="1">
      <c r="A20" s="149" t="s">
        <v>949</v>
      </c>
      <c r="B20" s="150">
        <v>32689</v>
      </c>
      <c r="C20" s="149" t="s">
        <v>994</v>
      </c>
      <c r="D20" s="149"/>
      <c r="E20" s="149" t="s">
        <v>4227</v>
      </c>
      <c r="F20" s="149" t="s">
        <v>3220</v>
      </c>
      <c r="G20" s="149" t="s">
        <v>1046</v>
      </c>
      <c r="H20" s="149" t="s">
        <v>3127</v>
      </c>
      <c r="I20" s="149"/>
      <c r="J20" s="149"/>
      <c r="K20" s="149" t="s">
        <v>995</v>
      </c>
      <c r="L20" s="149" t="s">
        <v>996</v>
      </c>
      <c r="M20" s="149" t="s">
        <v>3161</v>
      </c>
      <c r="N20" s="149" t="s">
        <v>3162</v>
      </c>
      <c r="O20" s="151"/>
      <c r="P20" s="20"/>
    </row>
    <row r="21" spans="1:16" ht="44" customHeight="1">
      <c r="A21" s="149" t="s">
        <v>3252</v>
      </c>
      <c r="B21" s="150">
        <v>32609</v>
      </c>
      <c r="C21" s="149" t="s">
        <v>3253</v>
      </c>
      <c r="D21" s="151" t="s">
        <v>3256</v>
      </c>
      <c r="E21" s="149" t="s">
        <v>4229</v>
      </c>
      <c r="F21" s="149" t="s">
        <v>47</v>
      </c>
      <c r="G21" s="149" t="s">
        <v>1046</v>
      </c>
      <c r="H21" s="149" t="s">
        <v>455</v>
      </c>
      <c r="I21" s="149" t="s">
        <v>3165</v>
      </c>
      <c r="J21" s="149"/>
      <c r="K21" s="149" t="s">
        <v>3255</v>
      </c>
      <c r="L21" s="149"/>
      <c r="M21" s="149" t="s">
        <v>3254</v>
      </c>
      <c r="N21" s="149"/>
      <c r="O21" s="151" t="s">
        <v>3849</v>
      </c>
      <c r="P21" s="20"/>
    </row>
    <row r="22" spans="1:16" ht="165" customHeight="1">
      <c r="A22" s="149" t="s">
        <v>866</v>
      </c>
      <c r="B22" s="150">
        <v>32588</v>
      </c>
      <c r="C22" s="149" t="s">
        <v>867</v>
      </c>
      <c r="D22" s="151"/>
      <c r="E22" s="149" t="s">
        <v>4229</v>
      </c>
      <c r="F22" s="149" t="s">
        <v>48</v>
      </c>
      <c r="G22" s="149" t="s">
        <v>1046</v>
      </c>
      <c r="H22" s="149"/>
      <c r="I22" s="149"/>
      <c r="J22" s="149"/>
      <c r="K22" s="149" t="s">
        <v>868</v>
      </c>
      <c r="L22" s="149" t="s">
        <v>869</v>
      </c>
      <c r="M22" s="149"/>
      <c r="N22" s="149"/>
      <c r="O22" s="151"/>
      <c r="P22" s="20"/>
    </row>
    <row r="23" spans="1:16" ht="407" customHeight="1">
      <c r="A23" s="149" t="s">
        <v>870</v>
      </c>
      <c r="B23" s="150">
        <v>32562</v>
      </c>
      <c r="C23" s="149" t="s">
        <v>871</v>
      </c>
      <c r="D23" s="151" t="s">
        <v>3305</v>
      </c>
      <c r="E23" s="149" t="s">
        <v>4225</v>
      </c>
      <c r="F23" s="149" t="s">
        <v>3299</v>
      </c>
      <c r="G23" s="149" t="s">
        <v>1046</v>
      </c>
      <c r="H23" s="149" t="s">
        <v>3136</v>
      </c>
      <c r="I23" s="149" t="s">
        <v>182</v>
      </c>
      <c r="J23" s="149" t="s">
        <v>60</v>
      </c>
      <c r="K23" s="149" t="s">
        <v>872</v>
      </c>
      <c r="L23" s="149" t="s">
        <v>4247</v>
      </c>
      <c r="M23" s="149"/>
      <c r="N23" s="149"/>
      <c r="O23" s="151" t="s">
        <v>4146</v>
      </c>
      <c r="P23" s="20"/>
    </row>
    <row r="24" spans="1:16" ht="143">
      <c r="A24" s="149" t="s">
        <v>873</v>
      </c>
      <c r="B24" s="150">
        <v>32531</v>
      </c>
      <c r="C24" s="149" t="s">
        <v>3355</v>
      </c>
      <c r="D24" s="151" t="s">
        <v>28</v>
      </c>
      <c r="E24" s="149" t="s">
        <v>4227</v>
      </c>
      <c r="F24" s="149" t="s">
        <v>47</v>
      </c>
      <c r="G24" s="149" t="s">
        <v>1046</v>
      </c>
      <c r="H24" s="149" t="s">
        <v>464</v>
      </c>
      <c r="I24" s="149" t="s">
        <v>182</v>
      </c>
      <c r="J24" s="149" t="s">
        <v>60</v>
      </c>
      <c r="K24" s="149" t="s">
        <v>874</v>
      </c>
      <c r="L24" s="149" t="s">
        <v>875</v>
      </c>
      <c r="M24" s="149"/>
      <c r="N24" s="149"/>
      <c r="O24" s="151" t="s">
        <v>3997</v>
      </c>
      <c r="P24" s="20"/>
    </row>
    <row r="25" spans="1:16" ht="209" customHeight="1">
      <c r="A25" s="149" t="s">
        <v>878</v>
      </c>
      <c r="B25" s="150">
        <v>32330</v>
      </c>
      <c r="C25" s="149" t="s">
        <v>3354</v>
      </c>
      <c r="D25" s="151" t="s">
        <v>26</v>
      </c>
      <c r="E25" s="149" t="s">
        <v>4229</v>
      </c>
      <c r="F25" s="149" t="s">
        <v>47</v>
      </c>
      <c r="G25" s="149" t="s">
        <v>1046</v>
      </c>
      <c r="H25" s="149" t="s">
        <v>459</v>
      </c>
      <c r="I25" s="149" t="s">
        <v>3165</v>
      </c>
      <c r="J25" s="149"/>
      <c r="K25" s="149" t="s">
        <v>879</v>
      </c>
      <c r="L25" s="149" t="s">
        <v>3353</v>
      </c>
      <c r="M25" s="154">
        <v>8000000</v>
      </c>
      <c r="N25" s="149"/>
      <c r="O25" s="151" t="s">
        <v>4147</v>
      </c>
      <c r="P25" s="20"/>
    </row>
    <row r="26" spans="1:16" ht="209" customHeight="1">
      <c r="A26" s="149" t="s">
        <v>3163</v>
      </c>
      <c r="B26" s="150">
        <v>32255</v>
      </c>
      <c r="C26" s="149" t="s">
        <v>3164</v>
      </c>
      <c r="D26" s="151" t="s">
        <v>3168</v>
      </c>
      <c r="E26" s="149" t="s">
        <v>4229</v>
      </c>
      <c r="F26" s="149" t="s">
        <v>47</v>
      </c>
      <c r="G26" s="149" t="s">
        <v>1046</v>
      </c>
      <c r="H26" s="149" t="s">
        <v>3127</v>
      </c>
      <c r="I26" s="149" t="s">
        <v>3165</v>
      </c>
      <c r="J26" s="149"/>
      <c r="K26" s="149" t="s">
        <v>3166</v>
      </c>
      <c r="L26" s="149" t="s">
        <v>3167</v>
      </c>
      <c r="M26" s="149" t="s">
        <v>3169</v>
      </c>
      <c r="N26" s="149"/>
      <c r="O26" s="151" t="s">
        <v>4003</v>
      </c>
      <c r="P26" s="20"/>
    </row>
    <row r="27" spans="1:16" ht="297" customHeight="1">
      <c r="A27" s="149" t="s">
        <v>880</v>
      </c>
      <c r="B27" s="150">
        <v>32178</v>
      </c>
      <c r="C27" s="149" t="s">
        <v>881</v>
      </c>
      <c r="D27" s="151"/>
      <c r="E27" s="149" t="s">
        <v>4225</v>
      </c>
      <c r="F27" s="149" t="s">
        <v>48</v>
      </c>
      <c r="G27" s="149" t="s">
        <v>1046</v>
      </c>
      <c r="H27" s="149"/>
      <c r="I27" s="149"/>
      <c r="J27" s="149"/>
      <c r="K27" s="149" t="s">
        <v>882</v>
      </c>
      <c r="L27" s="149" t="s">
        <v>883</v>
      </c>
      <c r="M27" s="149"/>
      <c r="N27" s="149"/>
      <c r="O27" s="151"/>
      <c r="P27" s="20"/>
    </row>
    <row r="28" spans="1:16" ht="198">
      <c r="A28" s="149" t="s">
        <v>884</v>
      </c>
      <c r="B28" s="150">
        <v>32149</v>
      </c>
      <c r="C28" s="149" t="s">
        <v>885</v>
      </c>
      <c r="D28" s="151" t="s">
        <v>25</v>
      </c>
      <c r="E28" s="149" t="s">
        <v>4226</v>
      </c>
      <c r="F28" s="149" t="s">
        <v>47</v>
      </c>
      <c r="G28" s="149" t="s">
        <v>1046</v>
      </c>
      <c r="H28" s="149" t="s">
        <v>446</v>
      </c>
      <c r="I28" s="149" t="s">
        <v>182</v>
      </c>
      <c r="J28" s="149" t="s">
        <v>482</v>
      </c>
      <c r="K28" s="149" t="s">
        <v>886</v>
      </c>
      <c r="L28" s="149" t="s">
        <v>3268</v>
      </c>
      <c r="M28" s="149"/>
      <c r="N28" s="149"/>
      <c r="O28" s="151" t="s">
        <v>4148</v>
      </c>
      <c r="P28" s="20"/>
    </row>
    <row r="29" spans="1:16" ht="385" customHeight="1">
      <c r="A29" s="149" t="s">
        <v>878</v>
      </c>
      <c r="B29" s="150">
        <v>32056</v>
      </c>
      <c r="C29" s="149" t="s">
        <v>887</v>
      </c>
      <c r="D29" s="151" t="s">
        <v>24</v>
      </c>
      <c r="E29" s="149" t="s">
        <v>4229</v>
      </c>
      <c r="F29" s="149" t="s">
        <v>3220</v>
      </c>
      <c r="G29" s="149" t="s">
        <v>1046</v>
      </c>
      <c r="H29" s="149" t="s">
        <v>3127</v>
      </c>
      <c r="I29" s="149" t="s">
        <v>3233</v>
      </c>
      <c r="J29" s="149"/>
      <c r="K29" s="149" t="s">
        <v>888</v>
      </c>
      <c r="L29" s="149" t="s">
        <v>889</v>
      </c>
      <c r="M29" s="149"/>
      <c r="N29" s="149"/>
      <c r="O29" s="151" t="s">
        <v>5062</v>
      </c>
      <c r="P29" s="20"/>
    </row>
    <row r="30" spans="1:16" ht="242" customHeight="1">
      <c r="A30" s="149" t="s">
        <v>890</v>
      </c>
      <c r="B30" s="150">
        <v>32031</v>
      </c>
      <c r="C30" s="149" t="s">
        <v>891</v>
      </c>
      <c r="D30" s="151" t="s">
        <v>23</v>
      </c>
      <c r="E30" s="149" t="s">
        <v>4227</v>
      </c>
      <c r="F30" s="149" t="s">
        <v>3220</v>
      </c>
      <c r="G30" s="149" t="s">
        <v>1046</v>
      </c>
      <c r="H30" s="149" t="s">
        <v>464</v>
      </c>
      <c r="I30" s="149" t="s">
        <v>3508</v>
      </c>
      <c r="J30" s="149"/>
      <c r="K30" s="149" t="s">
        <v>892</v>
      </c>
      <c r="L30" s="149" t="s">
        <v>893</v>
      </c>
      <c r="M30" s="149"/>
      <c r="N30" s="149"/>
      <c r="O30" s="151"/>
      <c r="P30" s="20"/>
    </row>
    <row r="31" spans="1:16" ht="264">
      <c r="A31" s="149" t="s">
        <v>894</v>
      </c>
      <c r="B31" s="150">
        <v>31716</v>
      </c>
      <c r="C31" s="149" t="s">
        <v>895</v>
      </c>
      <c r="D31" s="151" t="s">
        <v>22</v>
      </c>
      <c r="E31" s="149" t="s">
        <v>4229</v>
      </c>
      <c r="F31" s="149" t="s">
        <v>47</v>
      </c>
      <c r="G31" s="149" t="s">
        <v>1046</v>
      </c>
      <c r="H31" s="149" t="s">
        <v>3127</v>
      </c>
      <c r="I31" s="149" t="s">
        <v>182</v>
      </c>
      <c r="J31" s="149" t="s">
        <v>61</v>
      </c>
      <c r="K31" s="149" t="s">
        <v>896</v>
      </c>
      <c r="L31" s="149" t="s">
        <v>62</v>
      </c>
      <c r="M31" s="149"/>
      <c r="N31" s="149"/>
      <c r="O31" s="151" t="s">
        <v>3926</v>
      </c>
      <c r="P31" s="20"/>
    </row>
    <row r="32" spans="1:16" ht="297" customHeight="1">
      <c r="A32" s="149" t="s">
        <v>897</v>
      </c>
      <c r="B32" s="150">
        <v>31589</v>
      </c>
      <c r="C32" s="149" t="s">
        <v>898</v>
      </c>
      <c r="D32" s="151"/>
      <c r="E32" s="149" t="s">
        <v>4227</v>
      </c>
      <c r="F32" s="149" t="s">
        <v>48</v>
      </c>
      <c r="G32" s="149" t="s">
        <v>1046</v>
      </c>
      <c r="H32" s="149"/>
      <c r="I32" s="149"/>
      <c r="J32" s="149"/>
      <c r="K32" s="149" t="s">
        <v>899</v>
      </c>
      <c r="L32" s="149" t="s">
        <v>900</v>
      </c>
      <c r="M32" s="149"/>
      <c r="N32" s="149"/>
      <c r="O32" s="151"/>
      <c r="P32" s="20"/>
    </row>
    <row r="33" spans="1:16" ht="110" customHeight="1">
      <c r="A33" s="149" t="s">
        <v>890</v>
      </c>
      <c r="B33" s="150">
        <v>31537</v>
      </c>
      <c r="C33" s="149" t="s">
        <v>901</v>
      </c>
      <c r="D33" s="151" t="s">
        <v>21</v>
      </c>
      <c r="E33" s="149" t="s">
        <v>4227</v>
      </c>
      <c r="F33" s="149" t="s">
        <v>3220</v>
      </c>
      <c r="G33" s="149" t="s">
        <v>1046</v>
      </c>
      <c r="H33" s="149" t="s">
        <v>464</v>
      </c>
      <c r="I33" s="149"/>
      <c r="J33" s="149" t="s">
        <v>60</v>
      </c>
      <c r="K33" s="149" t="s">
        <v>902</v>
      </c>
      <c r="L33" s="149" t="s">
        <v>903</v>
      </c>
      <c r="M33" s="149"/>
      <c r="N33" s="149"/>
      <c r="O33" s="151"/>
      <c r="P33" s="20"/>
    </row>
    <row r="34" spans="1:16" ht="198">
      <c r="A34" s="149" t="s">
        <v>3257</v>
      </c>
      <c r="B34" s="150">
        <v>31520</v>
      </c>
      <c r="C34" s="149" t="s">
        <v>3258</v>
      </c>
      <c r="D34" s="151" t="s">
        <v>12</v>
      </c>
      <c r="E34" s="149" t="s">
        <v>4225</v>
      </c>
      <c r="F34" s="149" t="s">
        <v>47</v>
      </c>
      <c r="G34" s="149" t="s">
        <v>1046</v>
      </c>
      <c r="H34" s="149" t="s">
        <v>3127</v>
      </c>
      <c r="I34" s="149" t="s">
        <v>157</v>
      </c>
      <c r="J34" s="149" t="s">
        <v>1054</v>
      </c>
      <c r="K34" s="149" t="s">
        <v>4164</v>
      </c>
      <c r="L34" s="149" t="s">
        <v>4165</v>
      </c>
      <c r="M34" s="149"/>
      <c r="N34" s="149"/>
      <c r="O34" s="151" t="s">
        <v>3924</v>
      </c>
      <c r="P34" s="20"/>
    </row>
    <row r="35" spans="1:16" ht="110" customHeight="1">
      <c r="A35" s="149" t="s">
        <v>3245</v>
      </c>
      <c r="B35" s="150" t="s">
        <v>5104</v>
      </c>
      <c r="C35" s="149" t="s">
        <v>5105</v>
      </c>
      <c r="D35" s="151" t="s">
        <v>14</v>
      </c>
      <c r="E35" s="149" t="s">
        <v>4226</v>
      </c>
      <c r="F35" s="149" t="s">
        <v>47</v>
      </c>
      <c r="G35" s="149" t="s">
        <v>1046</v>
      </c>
      <c r="H35" s="149" t="s">
        <v>446</v>
      </c>
      <c r="I35" s="149" t="s">
        <v>3877</v>
      </c>
      <c r="J35" s="149"/>
      <c r="K35" s="149" t="s">
        <v>948</v>
      </c>
      <c r="L35" s="149" t="s">
        <v>3246</v>
      </c>
      <c r="M35" s="149"/>
      <c r="N35" s="155" t="s">
        <v>3443</v>
      </c>
      <c r="O35" s="151" t="s">
        <v>4017</v>
      </c>
      <c r="P35" s="20"/>
    </row>
    <row r="36" spans="1:16" ht="198" customHeight="1">
      <c r="A36" s="149" t="s">
        <v>904</v>
      </c>
      <c r="B36" s="150">
        <v>31391</v>
      </c>
      <c r="C36" s="149" t="s">
        <v>905</v>
      </c>
      <c r="D36" s="151"/>
      <c r="E36" s="149" t="s">
        <v>4226</v>
      </c>
      <c r="F36" s="149" t="s">
        <v>48</v>
      </c>
      <c r="G36" s="149" t="s">
        <v>1046</v>
      </c>
      <c r="H36" s="149"/>
      <c r="I36" s="149"/>
      <c r="J36" s="149"/>
      <c r="K36" s="149" t="s">
        <v>906</v>
      </c>
      <c r="L36" s="149" t="s">
        <v>907</v>
      </c>
      <c r="M36" s="149"/>
      <c r="N36" s="149"/>
      <c r="O36" s="151"/>
      <c r="P36" s="20"/>
    </row>
    <row r="37" spans="1:16" ht="297" customHeight="1">
      <c r="A37" s="149" t="s">
        <v>908</v>
      </c>
      <c r="B37" s="150">
        <v>31335</v>
      </c>
      <c r="C37" s="149" t="s">
        <v>909</v>
      </c>
      <c r="D37" s="151" t="s">
        <v>20</v>
      </c>
      <c r="E37" s="149" t="s">
        <v>4225</v>
      </c>
      <c r="F37" s="149" t="s">
        <v>3220</v>
      </c>
      <c r="G37" s="149" t="s">
        <v>1046</v>
      </c>
      <c r="H37" s="149" t="s">
        <v>464</v>
      </c>
      <c r="I37" s="149"/>
      <c r="J37" s="149"/>
      <c r="K37" s="149" t="s">
        <v>851</v>
      </c>
      <c r="L37" s="149" t="s">
        <v>910</v>
      </c>
      <c r="M37" s="149"/>
      <c r="N37" s="149"/>
      <c r="O37" s="151"/>
      <c r="P37" s="20"/>
    </row>
    <row r="38" spans="1:16" ht="330">
      <c r="A38" s="149" t="s">
        <v>3269</v>
      </c>
      <c r="B38" s="150">
        <v>31286</v>
      </c>
      <c r="C38" s="149" t="s">
        <v>3270</v>
      </c>
      <c r="D38" s="151" t="s">
        <v>19</v>
      </c>
      <c r="E38" s="149" t="s">
        <v>4227</v>
      </c>
      <c r="F38" s="149" t="s">
        <v>47</v>
      </c>
      <c r="G38" s="149" t="s">
        <v>1046</v>
      </c>
      <c r="H38" s="149" t="s">
        <v>456</v>
      </c>
      <c r="I38" s="149" t="s">
        <v>182</v>
      </c>
      <c r="J38" s="149" t="s">
        <v>5106</v>
      </c>
      <c r="K38" s="149" t="s">
        <v>911</v>
      </c>
      <c r="L38" s="149" t="s">
        <v>4248</v>
      </c>
      <c r="M38" s="149"/>
      <c r="N38" s="149"/>
      <c r="O38" s="151"/>
      <c r="P38" s="20"/>
    </row>
    <row r="39" spans="1:16" ht="409">
      <c r="A39" s="149" t="s">
        <v>912</v>
      </c>
      <c r="B39" s="150">
        <v>31272</v>
      </c>
      <c r="C39" s="149" t="s">
        <v>4149</v>
      </c>
      <c r="D39" s="151" t="s">
        <v>18</v>
      </c>
      <c r="E39" s="149" t="s">
        <v>4225</v>
      </c>
      <c r="F39" s="149" t="s">
        <v>47</v>
      </c>
      <c r="G39" s="149" t="s">
        <v>1046</v>
      </c>
      <c r="H39" s="149" t="s">
        <v>3127</v>
      </c>
      <c r="I39" s="149" t="s">
        <v>182</v>
      </c>
      <c r="J39" s="149" t="s">
        <v>59</v>
      </c>
      <c r="K39" s="149" t="s">
        <v>4150</v>
      </c>
      <c r="L39" s="149" t="s">
        <v>43</v>
      </c>
      <c r="M39" s="149"/>
      <c r="N39" s="149"/>
      <c r="O39" s="151" t="s">
        <v>4151</v>
      </c>
      <c r="P39" s="20"/>
    </row>
    <row r="40" spans="1:16" ht="275" customHeight="1">
      <c r="A40" s="149" t="s">
        <v>914</v>
      </c>
      <c r="B40" s="150">
        <v>31168</v>
      </c>
      <c r="C40" s="149" t="s">
        <v>915</v>
      </c>
      <c r="D40" s="151"/>
      <c r="E40" s="149" t="s">
        <v>4228</v>
      </c>
      <c r="F40" s="149" t="s">
        <v>48</v>
      </c>
      <c r="G40" s="149" t="s">
        <v>1046</v>
      </c>
      <c r="H40" s="149"/>
      <c r="I40" s="149"/>
      <c r="J40" s="149"/>
      <c r="K40" s="149" t="s">
        <v>916</v>
      </c>
      <c r="L40" s="149" t="s">
        <v>917</v>
      </c>
      <c r="M40" s="149"/>
      <c r="N40" s="149"/>
      <c r="O40" s="151"/>
      <c r="P40" s="20"/>
    </row>
    <row r="41" spans="1:16" ht="198">
      <c r="A41" s="149" t="s">
        <v>933</v>
      </c>
      <c r="B41" s="150" t="s">
        <v>5101</v>
      </c>
      <c r="C41" s="149" t="s">
        <v>5099</v>
      </c>
      <c r="D41" s="151" t="s">
        <v>17</v>
      </c>
      <c r="E41" s="149" t="s">
        <v>4227</v>
      </c>
      <c r="F41" s="149" t="s">
        <v>47</v>
      </c>
      <c r="G41" s="149" t="s">
        <v>1046</v>
      </c>
      <c r="H41" s="149" t="s">
        <v>3127</v>
      </c>
      <c r="I41" s="149" t="s">
        <v>182</v>
      </c>
      <c r="J41" s="149" t="s">
        <v>54</v>
      </c>
      <c r="K41" s="149" t="s">
        <v>4238</v>
      </c>
      <c r="L41" s="149" t="s">
        <v>934</v>
      </c>
      <c r="M41" s="149"/>
      <c r="N41" s="149"/>
      <c r="O41" s="151" t="s">
        <v>3924</v>
      </c>
      <c r="P41" s="20"/>
    </row>
    <row r="42" spans="1:16" ht="297" customHeight="1">
      <c r="A42" s="149" t="s">
        <v>918</v>
      </c>
      <c r="B42" s="150">
        <v>31078</v>
      </c>
      <c r="C42" s="149" t="s">
        <v>919</v>
      </c>
      <c r="D42" s="151"/>
      <c r="E42" s="149" t="s">
        <v>4229</v>
      </c>
      <c r="F42" s="149" t="s">
        <v>48</v>
      </c>
      <c r="G42" s="149" t="s">
        <v>1046</v>
      </c>
      <c r="H42" s="149"/>
      <c r="I42" s="149"/>
      <c r="J42" s="149"/>
      <c r="K42" s="149" t="s">
        <v>920</v>
      </c>
      <c r="L42" s="149" t="s">
        <v>921</v>
      </c>
      <c r="M42" s="149"/>
      <c r="N42" s="149"/>
      <c r="O42" s="151"/>
      <c r="P42" s="20"/>
    </row>
    <row r="43" spans="1:16" ht="275" customHeight="1">
      <c r="A43" s="149" t="s">
        <v>922</v>
      </c>
      <c r="B43" s="150">
        <v>30960</v>
      </c>
      <c r="C43" s="149" t="s">
        <v>3240</v>
      </c>
      <c r="D43" s="151" t="s">
        <v>12</v>
      </c>
      <c r="E43" s="149" t="s">
        <v>4225</v>
      </c>
      <c r="F43" s="149" t="s">
        <v>3220</v>
      </c>
      <c r="G43" s="149" t="s">
        <v>1046</v>
      </c>
      <c r="H43" s="149" t="s">
        <v>3127</v>
      </c>
      <c r="I43" s="149"/>
      <c r="J43" s="149"/>
      <c r="K43" s="149" t="s">
        <v>923</v>
      </c>
      <c r="L43" s="149" t="s">
        <v>3241</v>
      </c>
      <c r="M43" s="149"/>
      <c r="N43" s="149"/>
      <c r="O43" s="151"/>
      <c r="P43" s="20"/>
    </row>
    <row r="44" spans="1:16" ht="132" customHeight="1">
      <c r="A44" s="149" t="s">
        <v>3242</v>
      </c>
      <c r="B44" s="150">
        <v>30953</v>
      </c>
      <c r="C44" s="149" t="s">
        <v>3243</v>
      </c>
      <c r="D44" s="151"/>
      <c r="E44" s="149" t="s">
        <v>4229</v>
      </c>
      <c r="F44" s="149" t="s">
        <v>3220</v>
      </c>
      <c r="G44" s="149" t="s">
        <v>1046</v>
      </c>
      <c r="H44" s="149" t="s">
        <v>464</v>
      </c>
      <c r="I44" s="149"/>
      <c r="J44" s="149" t="s">
        <v>58</v>
      </c>
      <c r="K44" s="149" t="s">
        <v>924</v>
      </c>
      <c r="L44" s="149" t="s">
        <v>925</v>
      </c>
      <c r="M44" s="149"/>
      <c r="N44" s="149"/>
      <c r="O44" s="151"/>
      <c r="P44" s="20"/>
    </row>
    <row r="45" spans="1:16" ht="319" customHeight="1">
      <c r="A45" s="149" t="s">
        <v>897</v>
      </c>
      <c r="B45" s="150">
        <v>30935</v>
      </c>
      <c r="C45" s="149" t="s">
        <v>926</v>
      </c>
      <c r="D45" s="151"/>
      <c r="E45" s="149" t="s">
        <v>4227</v>
      </c>
      <c r="F45" s="149" t="s">
        <v>48</v>
      </c>
      <c r="G45" s="149" t="s">
        <v>1046</v>
      </c>
      <c r="H45" s="149"/>
      <c r="I45" s="149"/>
      <c r="J45" s="149"/>
      <c r="K45" s="149" t="s">
        <v>927</v>
      </c>
      <c r="L45" s="149" t="s">
        <v>928</v>
      </c>
      <c r="M45" s="149"/>
      <c r="N45" s="149"/>
      <c r="O45" s="151"/>
      <c r="P45" s="20"/>
    </row>
    <row r="46" spans="1:16" ht="352" customHeight="1">
      <c r="A46" s="149" t="s">
        <v>929</v>
      </c>
      <c r="B46" s="150">
        <v>30910</v>
      </c>
      <c r="C46" s="149" t="s">
        <v>930</v>
      </c>
      <c r="D46" s="151"/>
      <c r="E46" s="149"/>
      <c r="F46" s="149" t="s">
        <v>48</v>
      </c>
      <c r="G46" s="149" t="s">
        <v>1046</v>
      </c>
      <c r="H46" s="149"/>
      <c r="I46" s="149"/>
      <c r="J46" s="149"/>
      <c r="K46" s="149" t="s">
        <v>931</v>
      </c>
      <c r="L46" s="149" t="s">
        <v>932</v>
      </c>
      <c r="M46" s="149"/>
      <c r="N46" s="149"/>
      <c r="O46" s="151"/>
      <c r="P46" s="20"/>
    </row>
    <row r="47" spans="1:16" ht="198" customHeight="1">
      <c r="A47" s="149" t="s">
        <v>933</v>
      </c>
      <c r="B47" s="150" t="s">
        <v>5100</v>
      </c>
      <c r="C47" s="149" t="s">
        <v>5098</v>
      </c>
      <c r="D47" s="151" t="s">
        <v>17</v>
      </c>
      <c r="E47" s="149" t="s">
        <v>4227</v>
      </c>
      <c r="F47" s="149" t="s">
        <v>3220</v>
      </c>
      <c r="G47" s="149" t="s">
        <v>1046</v>
      </c>
      <c r="H47" s="149" t="s">
        <v>3127</v>
      </c>
      <c r="I47" s="149" t="s">
        <v>182</v>
      </c>
      <c r="J47" s="149" t="s">
        <v>54</v>
      </c>
      <c r="K47" s="149" t="s">
        <v>4238</v>
      </c>
      <c r="L47" s="149" t="s">
        <v>934</v>
      </c>
      <c r="M47" s="149"/>
      <c r="N47" s="149"/>
      <c r="O47" s="151" t="s">
        <v>3924</v>
      </c>
      <c r="P47" s="20"/>
    </row>
    <row r="48" spans="1:16" ht="253" customHeight="1">
      <c r="A48" s="149" t="s">
        <v>935</v>
      </c>
      <c r="B48" s="150">
        <v>30853</v>
      </c>
      <c r="C48" s="149" t="s">
        <v>936</v>
      </c>
      <c r="D48" s="151" t="s">
        <v>3306</v>
      </c>
      <c r="E48" s="149" t="s">
        <v>4226</v>
      </c>
      <c r="F48" s="149" t="s">
        <v>47</v>
      </c>
      <c r="G48" s="149" t="s">
        <v>1046</v>
      </c>
      <c r="H48" s="149" t="s">
        <v>446</v>
      </c>
      <c r="I48" s="149" t="s">
        <v>3244</v>
      </c>
      <c r="J48" s="149"/>
      <c r="K48" s="149" t="s">
        <v>937</v>
      </c>
      <c r="L48" s="149" t="s">
        <v>4245</v>
      </c>
      <c r="M48" s="149"/>
      <c r="N48" s="149"/>
      <c r="O48" s="151" t="s">
        <v>4017</v>
      </c>
      <c r="P48" s="20"/>
    </row>
    <row r="49" spans="1:16" ht="275">
      <c r="A49" s="149" t="s">
        <v>938</v>
      </c>
      <c r="B49" s="150">
        <v>30771</v>
      </c>
      <c r="C49" s="149" t="s">
        <v>939</v>
      </c>
      <c r="D49" s="151" t="s">
        <v>16</v>
      </c>
      <c r="E49" s="149" t="s">
        <v>4228</v>
      </c>
      <c r="F49" s="149" t="s">
        <v>47</v>
      </c>
      <c r="G49" s="149" t="s">
        <v>1046</v>
      </c>
      <c r="H49" s="149" t="s">
        <v>446</v>
      </c>
      <c r="I49" s="149" t="s">
        <v>182</v>
      </c>
      <c r="J49" s="149" t="s">
        <v>63</v>
      </c>
      <c r="K49" s="149" t="s">
        <v>940</v>
      </c>
      <c r="L49" s="149" t="s">
        <v>4244</v>
      </c>
      <c r="M49" s="149"/>
      <c r="N49" s="149"/>
      <c r="O49" s="151" t="s">
        <v>5063</v>
      </c>
      <c r="P49" s="20"/>
    </row>
    <row r="50" spans="1:16" ht="220" customHeight="1">
      <c r="A50" s="149" t="s">
        <v>941</v>
      </c>
      <c r="B50" s="150">
        <v>30755</v>
      </c>
      <c r="C50" s="149" t="s">
        <v>942</v>
      </c>
      <c r="D50" s="151"/>
      <c r="E50" s="149"/>
      <c r="F50" s="149" t="s">
        <v>48</v>
      </c>
      <c r="G50" s="149" t="s">
        <v>1046</v>
      </c>
      <c r="H50" s="149"/>
      <c r="I50" s="149"/>
      <c r="J50" s="149"/>
      <c r="K50" s="149" t="s">
        <v>943</v>
      </c>
      <c r="L50" s="149" t="s">
        <v>944</v>
      </c>
      <c r="M50" s="149"/>
      <c r="N50" s="149"/>
      <c r="O50" s="151"/>
      <c r="P50" s="20"/>
    </row>
    <row r="51" spans="1:16" ht="55">
      <c r="A51" s="149" t="s">
        <v>973</v>
      </c>
      <c r="B51" s="150" t="s">
        <v>5094</v>
      </c>
      <c r="C51" s="149" t="s">
        <v>5095</v>
      </c>
      <c r="D51" s="149" t="s">
        <v>5097</v>
      </c>
      <c r="E51" s="149" t="s">
        <v>4227</v>
      </c>
      <c r="F51" s="149" t="s">
        <v>47</v>
      </c>
      <c r="G51" s="149" t="s">
        <v>1046</v>
      </c>
      <c r="H51" s="149"/>
      <c r="I51" s="149" t="s">
        <v>182</v>
      </c>
      <c r="J51" s="149" t="s">
        <v>60</v>
      </c>
      <c r="K51" s="151" t="s">
        <v>3247</v>
      </c>
      <c r="L51" s="149" t="s">
        <v>974</v>
      </c>
      <c r="M51" s="149"/>
      <c r="N51" s="149"/>
      <c r="O51" s="151" t="s">
        <v>3985</v>
      </c>
      <c r="P51" s="20"/>
    </row>
    <row r="52" spans="1:16" ht="396">
      <c r="A52" s="149" t="s">
        <v>945</v>
      </c>
      <c r="B52" s="150">
        <v>30715</v>
      </c>
      <c r="C52" s="149" t="s">
        <v>946</v>
      </c>
      <c r="D52" s="151" t="s">
        <v>15</v>
      </c>
      <c r="E52" s="149" t="s">
        <v>4225</v>
      </c>
      <c r="F52" s="149" t="s">
        <v>47</v>
      </c>
      <c r="G52" s="149" t="s">
        <v>1046</v>
      </c>
      <c r="H52" s="149" t="s">
        <v>3139</v>
      </c>
      <c r="I52" s="149" t="s">
        <v>182</v>
      </c>
      <c r="J52" s="149" t="s">
        <v>66</v>
      </c>
      <c r="K52" s="149" t="s">
        <v>947</v>
      </c>
      <c r="L52" s="149" t="s">
        <v>4242</v>
      </c>
      <c r="M52" s="149"/>
      <c r="N52" s="149"/>
      <c r="O52" s="151" t="s">
        <v>4152</v>
      </c>
      <c r="P52" s="20"/>
    </row>
    <row r="53" spans="1:16" ht="110" customHeight="1">
      <c r="A53" s="149" t="s">
        <v>3245</v>
      </c>
      <c r="B53" s="150" t="s">
        <v>5102</v>
      </c>
      <c r="C53" s="149" t="s">
        <v>5103</v>
      </c>
      <c r="D53" s="151" t="s">
        <v>14</v>
      </c>
      <c r="E53" s="149" t="s">
        <v>4226</v>
      </c>
      <c r="F53" s="149" t="s">
        <v>3220</v>
      </c>
      <c r="G53" s="149" t="s">
        <v>1046</v>
      </c>
      <c r="H53" s="149" t="s">
        <v>446</v>
      </c>
      <c r="I53" s="149" t="s">
        <v>3508</v>
      </c>
      <c r="J53" s="149"/>
      <c r="K53" s="149" t="s">
        <v>948</v>
      </c>
      <c r="L53" s="149" t="s">
        <v>3246</v>
      </c>
      <c r="M53" s="149"/>
      <c r="N53" s="155" t="s">
        <v>3443</v>
      </c>
      <c r="O53" s="151" t="s">
        <v>4017</v>
      </c>
      <c r="P53" s="20"/>
    </row>
    <row r="54" spans="1:16" ht="319" customHeight="1">
      <c r="A54" s="149" t="s">
        <v>949</v>
      </c>
      <c r="B54" s="150">
        <v>30691</v>
      </c>
      <c r="C54" s="149" t="s">
        <v>950</v>
      </c>
      <c r="D54" s="151" t="s">
        <v>13</v>
      </c>
      <c r="E54" s="149" t="s">
        <v>4227</v>
      </c>
      <c r="F54" s="149" t="s">
        <v>47</v>
      </c>
      <c r="G54" s="149" t="s">
        <v>1046</v>
      </c>
      <c r="H54" s="149" t="s">
        <v>3133</v>
      </c>
      <c r="I54" s="149" t="s">
        <v>3165</v>
      </c>
      <c r="J54" s="149"/>
      <c r="K54" s="149" t="s">
        <v>951</v>
      </c>
      <c r="L54" s="149" t="s">
        <v>952</v>
      </c>
      <c r="M54" s="149" t="s">
        <v>44</v>
      </c>
      <c r="N54" s="149"/>
      <c r="O54" s="151" t="s">
        <v>3849</v>
      </c>
      <c r="P54" s="20"/>
    </row>
    <row r="55" spans="1:16" ht="409" customHeight="1">
      <c r="A55" s="149" t="s">
        <v>922</v>
      </c>
      <c r="B55" s="150">
        <v>30672</v>
      </c>
      <c r="C55" s="149" t="s">
        <v>3352</v>
      </c>
      <c r="D55" s="151" t="s">
        <v>12</v>
      </c>
      <c r="E55" s="149" t="s">
        <v>4225</v>
      </c>
      <c r="F55" s="149" t="s">
        <v>48</v>
      </c>
      <c r="G55" s="149" t="s">
        <v>1046</v>
      </c>
      <c r="H55" s="149" t="s">
        <v>3127</v>
      </c>
      <c r="I55" s="149" t="s">
        <v>182</v>
      </c>
      <c r="J55" s="149" t="s">
        <v>57</v>
      </c>
      <c r="K55" s="149" t="s">
        <v>953</v>
      </c>
      <c r="L55" s="149" t="s">
        <v>56</v>
      </c>
      <c r="M55" s="149"/>
      <c r="N55" s="149"/>
      <c r="O55" s="151"/>
      <c r="P55" s="20"/>
    </row>
    <row r="56" spans="1:16" ht="407">
      <c r="A56" s="149" t="s">
        <v>954</v>
      </c>
      <c r="B56" s="150">
        <v>30566</v>
      </c>
      <c r="C56" s="149" t="s">
        <v>3351</v>
      </c>
      <c r="D56" s="151" t="s">
        <v>11</v>
      </c>
      <c r="E56" s="149" t="s">
        <v>4227</v>
      </c>
      <c r="F56" s="149" t="s">
        <v>47</v>
      </c>
      <c r="G56" s="149" t="s">
        <v>1046</v>
      </c>
      <c r="H56" s="149" t="s">
        <v>446</v>
      </c>
      <c r="I56" s="149" t="s">
        <v>182</v>
      </c>
      <c r="J56" s="149" t="s">
        <v>63</v>
      </c>
      <c r="K56" s="149" t="s">
        <v>955</v>
      </c>
      <c r="L56" s="149" t="s">
        <v>55</v>
      </c>
      <c r="M56" s="149" t="s">
        <v>4153</v>
      </c>
      <c r="N56" s="149"/>
      <c r="O56" s="151"/>
      <c r="P56" s="20"/>
    </row>
    <row r="57" spans="1:16" ht="143" customHeight="1">
      <c r="A57" s="149" t="s">
        <v>912</v>
      </c>
      <c r="B57" s="150">
        <v>30529</v>
      </c>
      <c r="C57" s="149" t="s">
        <v>956</v>
      </c>
      <c r="D57" s="151" t="s">
        <v>10</v>
      </c>
      <c r="E57" s="149" t="s">
        <v>4225</v>
      </c>
      <c r="F57" s="149" t="s">
        <v>3220</v>
      </c>
      <c r="G57" s="149" t="s">
        <v>1046</v>
      </c>
      <c r="H57" s="149" t="s">
        <v>3127</v>
      </c>
      <c r="I57" s="149" t="s">
        <v>182</v>
      </c>
      <c r="J57" s="149" t="s">
        <v>54</v>
      </c>
      <c r="K57" s="149" t="s">
        <v>913</v>
      </c>
      <c r="L57" s="149" t="s">
        <v>957</v>
      </c>
      <c r="M57" s="149"/>
      <c r="N57" s="149"/>
      <c r="O57" s="151"/>
      <c r="P57" s="20"/>
    </row>
    <row r="58" spans="1:16" ht="77" customHeight="1">
      <c r="A58" s="149" t="s">
        <v>958</v>
      </c>
      <c r="B58" s="150">
        <v>30487</v>
      </c>
      <c r="C58" s="149" t="s">
        <v>959</v>
      </c>
      <c r="D58" s="151" t="s">
        <v>9</v>
      </c>
      <c r="E58" s="149" t="s">
        <v>4229</v>
      </c>
      <c r="F58" s="149" t="s">
        <v>48</v>
      </c>
      <c r="G58" s="149" t="s">
        <v>1046</v>
      </c>
      <c r="H58" s="149" t="s">
        <v>446</v>
      </c>
      <c r="I58" s="149" t="s">
        <v>182</v>
      </c>
      <c r="J58" s="149" t="s">
        <v>153</v>
      </c>
      <c r="K58" s="149" t="s">
        <v>960</v>
      </c>
      <c r="L58" s="149" t="s">
        <v>961</v>
      </c>
      <c r="M58" s="149"/>
      <c r="N58" s="149"/>
      <c r="O58" s="151"/>
      <c r="P58" s="20"/>
    </row>
    <row r="59" spans="1:16" ht="187">
      <c r="A59" s="149" t="s">
        <v>962</v>
      </c>
      <c r="B59" s="150">
        <v>30453</v>
      </c>
      <c r="C59" s="149" t="s">
        <v>3260</v>
      </c>
      <c r="D59" s="149" t="s">
        <v>4166</v>
      </c>
      <c r="E59" s="149" t="s">
        <v>4227</v>
      </c>
      <c r="F59" s="149" t="s">
        <v>47</v>
      </c>
      <c r="G59" s="149" t="s">
        <v>1046</v>
      </c>
      <c r="H59" s="149" t="s">
        <v>3146</v>
      </c>
      <c r="I59" s="149" t="s">
        <v>182</v>
      </c>
      <c r="J59" s="149" t="s">
        <v>1024</v>
      </c>
      <c r="K59" s="151" t="s">
        <v>4167</v>
      </c>
      <c r="L59" s="149" t="s">
        <v>963</v>
      </c>
      <c r="M59" s="149"/>
      <c r="N59" s="149"/>
      <c r="O59" s="151" t="s">
        <v>3937</v>
      </c>
      <c r="P59" s="20"/>
    </row>
    <row r="60" spans="1:16" ht="176">
      <c r="A60" s="149" t="s">
        <v>5119</v>
      </c>
      <c r="B60" s="150" t="s">
        <v>5116</v>
      </c>
      <c r="C60" s="149" t="s">
        <v>5117</v>
      </c>
      <c r="D60" s="149" t="s">
        <v>5118</v>
      </c>
      <c r="E60" s="149" t="s">
        <v>4228</v>
      </c>
      <c r="F60" s="149" t="s">
        <v>47</v>
      </c>
      <c r="G60" s="149" t="s">
        <v>1046</v>
      </c>
      <c r="H60" s="149" t="s">
        <v>446</v>
      </c>
      <c r="I60" s="149" t="s">
        <v>182</v>
      </c>
      <c r="J60" s="149" t="s">
        <v>63</v>
      </c>
      <c r="K60" s="151" t="s">
        <v>5120</v>
      </c>
      <c r="L60" s="149" t="s">
        <v>5121</v>
      </c>
      <c r="M60" s="149"/>
      <c r="N60" s="149"/>
      <c r="O60" s="151" t="s">
        <v>5122</v>
      </c>
      <c r="P60" s="20"/>
    </row>
    <row r="61" spans="1:16" ht="88" customHeight="1">
      <c r="A61" s="149" t="s">
        <v>962</v>
      </c>
      <c r="B61" s="150">
        <v>30292</v>
      </c>
      <c r="C61" s="149" t="s">
        <v>3350</v>
      </c>
      <c r="D61" s="149" t="s">
        <v>966</v>
      </c>
      <c r="E61" s="149" t="s">
        <v>4227</v>
      </c>
      <c r="F61" s="149" t="s">
        <v>3220</v>
      </c>
      <c r="G61" s="149" t="s">
        <v>1046</v>
      </c>
      <c r="H61" s="149" t="s">
        <v>3146</v>
      </c>
      <c r="I61" s="149" t="s">
        <v>182</v>
      </c>
      <c r="J61" s="149" t="s">
        <v>63</v>
      </c>
      <c r="K61" s="149" t="s">
        <v>964</v>
      </c>
      <c r="L61" s="149" t="s">
        <v>965</v>
      </c>
      <c r="M61" s="149"/>
      <c r="N61" s="149"/>
      <c r="O61" s="151"/>
      <c r="P61" s="20"/>
    </row>
    <row r="62" spans="1:16" ht="143">
      <c r="A62" s="149" t="s">
        <v>967</v>
      </c>
      <c r="B62" s="150">
        <v>30064</v>
      </c>
      <c r="C62" s="149" t="s">
        <v>3349</v>
      </c>
      <c r="D62" s="149" t="s">
        <v>969</v>
      </c>
      <c r="E62" s="149" t="s">
        <v>4228</v>
      </c>
      <c r="F62" s="149" t="s">
        <v>47</v>
      </c>
      <c r="G62" s="149" t="s">
        <v>1046</v>
      </c>
      <c r="H62" s="149" t="s">
        <v>464</v>
      </c>
      <c r="I62" s="149" t="s">
        <v>182</v>
      </c>
      <c r="J62" s="149" t="s">
        <v>63</v>
      </c>
      <c r="K62" s="149" t="s">
        <v>8</v>
      </c>
      <c r="L62" s="149" t="s">
        <v>968</v>
      </c>
      <c r="M62" s="149"/>
      <c r="N62" s="149"/>
      <c r="O62" s="151" t="s">
        <v>3924</v>
      </c>
      <c r="P62" s="20"/>
    </row>
    <row r="63" spans="1:16" ht="55" customHeight="1">
      <c r="A63" s="149" t="s">
        <v>979</v>
      </c>
      <c r="B63" s="150">
        <v>30057</v>
      </c>
      <c r="C63" s="149" t="s">
        <v>980</v>
      </c>
      <c r="D63" s="149"/>
      <c r="E63" s="149" t="s">
        <v>4227</v>
      </c>
      <c r="F63" s="149" t="s">
        <v>48</v>
      </c>
      <c r="G63" s="149" t="s">
        <v>1046</v>
      </c>
      <c r="H63" s="149"/>
      <c r="I63" s="149"/>
      <c r="J63" s="149"/>
      <c r="K63" s="149"/>
      <c r="L63" s="151"/>
      <c r="M63" s="151"/>
      <c r="N63" s="149" t="s">
        <v>981</v>
      </c>
      <c r="O63" s="151"/>
      <c r="P63" s="20"/>
    </row>
    <row r="64" spans="1:16" ht="55" customHeight="1">
      <c r="A64" s="149" t="s">
        <v>970</v>
      </c>
      <c r="B64" s="150">
        <v>30022</v>
      </c>
      <c r="C64" s="149" t="s">
        <v>971</v>
      </c>
      <c r="D64" s="149"/>
      <c r="E64" s="149" t="s">
        <v>4233</v>
      </c>
      <c r="F64" s="149" t="s">
        <v>48</v>
      </c>
      <c r="G64" s="149" t="s">
        <v>1046</v>
      </c>
      <c r="H64" s="149"/>
      <c r="I64" s="149"/>
      <c r="J64" s="149"/>
      <c r="K64" s="149" t="s">
        <v>972</v>
      </c>
      <c r="L64" s="151"/>
      <c r="M64" s="149"/>
      <c r="N64" s="149"/>
      <c r="O64" s="151"/>
      <c r="P64" s="20"/>
    </row>
    <row r="65" spans="1:16" ht="55" customHeight="1">
      <c r="A65" s="149" t="s">
        <v>973</v>
      </c>
      <c r="B65" s="150" t="s">
        <v>5096</v>
      </c>
      <c r="C65" s="149" t="s">
        <v>3267</v>
      </c>
      <c r="D65" s="149" t="s">
        <v>3307</v>
      </c>
      <c r="E65" s="149" t="s">
        <v>4227</v>
      </c>
      <c r="F65" s="149" t="s">
        <v>3220</v>
      </c>
      <c r="G65" s="149" t="s">
        <v>1046</v>
      </c>
      <c r="H65" s="149"/>
      <c r="I65" s="149" t="s">
        <v>3238</v>
      </c>
      <c r="J65" s="149" t="s">
        <v>60</v>
      </c>
      <c r="K65" s="151" t="s">
        <v>3247</v>
      </c>
      <c r="L65" s="149" t="s">
        <v>974</v>
      </c>
      <c r="M65" s="149"/>
      <c r="N65" s="149"/>
      <c r="O65" s="151" t="s">
        <v>3985</v>
      </c>
      <c r="P65" s="20"/>
    </row>
    <row r="66" spans="1:16" ht="110" customHeight="1">
      <c r="A66" s="149" t="s">
        <v>975</v>
      </c>
      <c r="B66" s="150">
        <v>29767</v>
      </c>
      <c r="C66" s="149" t="s">
        <v>3248</v>
      </c>
      <c r="D66" s="149" t="s">
        <v>978</v>
      </c>
      <c r="E66" s="149" t="s">
        <v>4225</v>
      </c>
      <c r="F66" s="149" t="s">
        <v>3220</v>
      </c>
      <c r="G66" s="149" t="s">
        <v>1046</v>
      </c>
      <c r="H66" s="149" t="s">
        <v>464</v>
      </c>
      <c r="I66" s="149" t="s">
        <v>3238</v>
      </c>
      <c r="J66" s="149" t="s">
        <v>189</v>
      </c>
      <c r="K66" s="149" t="s">
        <v>976</v>
      </c>
      <c r="L66" s="149" t="s">
        <v>977</v>
      </c>
      <c r="M66" s="149"/>
      <c r="N66" s="149"/>
      <c r="O66" s="151"/>
      <c r="P66" s="20"/>
    </row>
    <row r="67" spans="1:16" ht="88">
      <c r="A67" s="149" t="s">
        <v>982</v>
      </c>
      <c r="B67" s="150">
        <v>29602</v>
      </c>
      <c r="C67" s="149" t="s">
        <v>983</v>
      </c>
      <c r="D67" s="149" t="s">
        <v>985</v>
      </c>
      <c r="E67" s="149" t="s">
        <v>4226</v>
      </c>
      <c r="F67" s="149" t="s">
        <v>47</v>
      </c>
      <c r="G67" s="149" t="s">
        <v>1046</v>
      </c>
      <c r="H67" s="149" t="s">
        <v>455</v>
      </c>
      <c r="I67" s="149" t="s">
        <v>182</v>
      </c>
      <c r="J67" s="149" t="s">
        <v>63</v>
      </c>
      <c r="K67" s="149" t="s">
        <v>4239</v>
      </c>
      <c r="L67" s="149" t="s">
        <v>984</v>
      </c>
      <c r="M67" s="149"/>
      <c r="N67" s="149"/>
      <c r="O67" s="151" t="s">
        <v>3924</v>
      </c>
      <c r="P67" s="20"/>
    </row>
    <row r="68" spans="1:16" ht="132" customHeight="1">
      <c r="A68" s="149" t="s">
        <v>5308</v>
      </c>
      <c r="B68" s="150">
        <v>29530</v>
      </c>
      <c r="C68" s="149" t="s">
        <v>986</v>
      </c>
      <c r="D68" s="149" t="s">
        <v>3308</v>
      </c>
      <c r="E68" s="149" t="s">
        <v>4225</v>
      </c>
      <c r="F68" s="149" t="s">
        <v>47</v>
      </c>
      <c r="G68" s="149" t="s">
        <v>1046</v>
      </c>
      <c r="H68" s="149" t="s">
        <v>464</v>
      </c>
      <c r="I68" s="149" t="s">
        <v>3165</v>
      </c>
      <c r="J68" s="149"/>
      <c r="K68" s="149" t="s">
        <v>987</v>
      </c>
      <c r="L68" s="149" t="s">
        <v>988</v>
      </c>
      <c r="M68" s="149"/>
      <c r="N68" s="149"/>
      <c r="O68" s="151" t="s">
        <v>3968</v>
      </c>
      <c r="P68" s="20"/>
    </row>
    <row r="69" spans="1:16" ht="55">
      <c r="A69" s="149" t="s">
        <v>989</v>
      </c>
      <c r="B69" s="150">
        <v>29511</v>
      </c>
      <c r="C69" s="149" t="s">
        <v>3348</v>
      </c>
      <c r="D69" s="149" t="s">
        <v>3309</v>
      </c>
      <c r="E69" s="149" t="s">
        <v>4229</v>
      </c>
      <c r="F69" s="149" t="s">
        <v>47</v>
      </c>
      <c r="G69" s="149" t="s">
        <v>1046</v>
      </c>
      <c r="H69" s="149" t="s">
        <v>446</v>
      </c>
      <c r="I69" s="149" t="s">
        <v>182</v>
      </c>
      <c r="J69" s="149" t="s">
        <v>63</v>
      </c>
      <c r="K69" s="149" t="s">
        <v>3249</v>
      </c>
      <c r="L69" s="149" t="s">
        <v>3250</v>
      </c>
      <c r="M69" s="149"/>
      <c r="N69" s="149"/>
      <c r="O69" s="151" t="s">
        <v>4132</v>
      </c>
      <c r="P69" s="20"/>
    </row>
    <row r="70" spans="1:16" ht="132">
      <c r="A70" s="149" t="s">
        <v>990</v>
      </c>
      <c r="B70" s="150">
        <v>29469</v>
      </c>
      <c r="C70" s="149" t="s">
        <v>991</v>
      </c>
      <c r="D70" s="149"/>
      <c r="E70" s="149" t="s">
        <v>4225</v>
      </c>
      <c r="F70" s="149" t="s">
        <v>47</v>
      </c>
      <c r="G70" s="149" t="s">
        <v>1046</v>
      </c>
      <c r="H70" s="149" t="s">
        <v>464</v>
      </c>
      <c r="I70" s="149" t="s">
        <v>182</v>
      </c>
      <c r="J70" s="149" t="s">
        <v>60</v>
      </c>
      <c r="K70" s="149" t="s">
        <v>992</v>
      </c>
      <c r="L70" s="149" t="s">
        <v>993</v>
      </c>
      <c r="M70" s="149"/>
      <c r="N70" s="149"/>
      <c r="O70" s="151" t="s">
        <v>4154</v>
      </c>
      <c r="P70" s="20"/>
    </row>
    <row r="71" spans="1:16" ht="22" customHeight="1">
      <c r="A71" s="149" t="s">
        <v>982</v>
      </c>
      <c r="B71" s="150">
        <v>29354</v>
      </c>
      <c r="C71" s="149" t="s">
        <v>997</v>
      </c>
      <c r="D71" s="149"/>
      <c r="E71" s="149" t="s">
        <v>4230</v>
      </c>
      <c r="F71" s="149" t="s">
        <v>3220</v>
      </c>
      <c r="G71" s="149" t="s">
        <v>1046</v>
      </c>
      <c r="H71" s="149" t="s">
        <v>455</v>
      </c>
      <c r="I71" s="149"/>
      <c r="J71" s="149" t="s">
        <v>63</v>
      </c>
      <c r="K71" s="149" t="s">
        <v>998</v>
      </c>
      <c r="L71" s="151" t="s">
        <v>4253</v>
      </c>
      <c r="M71" s="149"/>
      <c r="N71" s="149"/>
      <c r="O71" s="151"/>
      <c r="P71" s="20"/>
    </row>
    <row r="72" spans="1:16" ht="33" customHeight="1">
      <c r="A72" s="149" t="s">
        <v>979</v>
      </c>
      <c r="B72" s="150">
        <v>29332</v>
      </c>
      <c r="C72" s="149" t="s">
        <v>999</v>
      </c>
      <c r="D72" s="149"/>
      <c r="E72" s="149" t="s">
        <v>4227</v>
      </c>
      <c r="F72" s="149" t="s">
        <v>3220</v>
      </c>
      <c r="G72" s="149" t="s">
        <v>1046</v>
      </c>
      <c r="H72" s="149" t="s">
        <v>446</v>
      </c>
      <c r="I72" s="149"/>
      <c r="J72" s="149"/>
      <c r="K72" s="149" t="s">
        <v>998</v>
      </c>
      <c r="L72" s="151" t="s">
        <v>4254</v>
      </c>
      <c r="M72" s="149"/>
      <c r="N72" s="149"/>
      <c r="O72" s="151"/>
      <c r="P72" s="20"/>
    </row>
    <row r="73" spans="1:16" ht="176">
      <c r="A73" s="149" t="s">
        <v>1000</v>
      </c>
      <c r="B73" s="150">
        <v>29263</v>
      </c>
      <c r="C73" s="149" t="s">
        <v>3251</v>
      </c>
      <c r="D73" s="149" t="s">
        <v>3310</v>
      </c>
      <c r="E73" s="149" t="s">
        <v>4225</v>
      </c>
      <c r="F73" s="149" t="s">
        <v>47</v>
      </c>
      <c r="G73" s="149" t="s">
        <v>1046</v>
      </c>
      <c r="H73" s="149" t="s">
        <v>446</v>
      </c>
      <c r="I73" s="149" t="s">
        <v>182</v>
      </c>
      <c r="J73" s="149" t="s">
        <v>63</v>
      </c>
      <c r="K73" s="149" t="s">
        <v>1001</v>
      </c>
      <c r="L73" s="149" t="s">
        <v>4237</v>
      </c>
      <c r="M73" s="149"/>
      <c r="N73" s="149"/>
      <c r="O73" s="151" t="s">
        <v>4155</v>
      </c>
      <c r="P73" s="20"/>
    </row>
  </sheetData>
  <autoFilter ref="A1:P73">
    <sortState ref="A2:P73">
      <sortCondition descending="1" ref="B1:B73"/>
    </sortState>
  </autoFilter>
  <phoneticPr fontId="1"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Dismissal Tables</vt:lpstr>
      <vt:lpstr>Display</vt:lpstr>
      <vt:lpstr>Legend</vt:lpstr>
      <vt:lpstr>2013-2015</vt:lpstr>
      <vt:lpstr>2004-2013</vt:lpstr>
      <vt:lpstr>1995-2004</vt:lpstr>
      <vt:lpstr>1992-1995</vt:lpstr>
      <vt:lpstr>1980-1992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2014-11-23T22:17:42Z</cp:lastPrinted>
  <dcterms:created xsi:type="dcterms:W3CDTF">2006-09-16T00:00:00Z</dcterms:created>
  <dcterms:modified xsi:type="dcterms:W3CDTF">2015-11-30T21:49:03Z</dcterms:modified>
</cp:coreProperties>
</file>